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Victoria\Dropbox (HMS)\PC\Desktop\"/>
    </mc:Choice>
  </mc:AlternateContent>
  <xr:revisionPtr revIDLastSave="0" documentId="8_{B2869AEB-0F13-47A4-B6B4-D0C564645D20}" xr6:coauthVersionLast="36" xr6:coauthVersionMax="36" xr10:uidLastSave="{00000000-0000-0000-0000-000000000000}"/>
  <bookViews>
    <workbookView xWindow="0" yWindow="0" windowWidth="28800" windowHeight="11030" tabRatio="545" activeTab="2" xr2:uid="{00000000-000D-0000-FFFF-FFFF00000000}"/>
  </bookViews>
  <sheets>
    <sheet name="General Info and Definitions" sheetId="3" r:id="rId1"/>
    <sheet name="Form" sheetId="1" r:id="rId2"/>
    <sheet name="Budget Calculator" sheetId="5" r:id="rId3"/>
    <sheet name="Variables" sheetId="2" state="hidden" r:id="rId4"/>
  </sheets>
  <definedNames>
    <definedName name="_xlnm.Print_Area" localSheetId="2">'Budget Calculator'!$A$1:$H$21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1" l="1"/>
  <c r="H20" i="1" l="1"/>
  <c r="C3" i="1"/>
  <c r="C4" i="1" s="1"/>
  <c r="I41" i="1"/>
  <c r="I50" i="1"/>
  <c r="I51" i="1"/>
  <c r="I52" i="1"/>
  <c r="I48" i="1"/>
  <c r="I49" i="1"/>
  <c r="I53" i="1"/>
  <c r="I47" i="1"/>
  <c r="I39" i="1"/>
  <c r="I42" i="1"/>
  <c r="I43" i="1"/>
  <c r="I44" i="1"/>
  <c r="I40" i="1"/>
  <c r="H66" i="1"/>
  <c r="H23" i="1"/>
  <c r="H59" i="1"/>
  <c r="H22" i="1"/>
  <c r="I45" i="1"/>
  <c r="I46" i="1"/>
  <c r="G5" i="5"/>
  <c r="G4" i="5"/>
  <c r="B8" i="5"/>
  <c r="B5" i="5"/>
  <c r="B6" i="5"/>
  <c r="B7" i="5"/>
  <c r="B4" i="5"/>
  <c r="C1" i="1" l="1"/>
  <c r="I3" i="1" s="1"/>
  <c r="H24" i="1" s="1"/>
  <c r="G6" i="5"/>
  <c r="I54" i="1"/>
  <c r="H21" i="1" s="1"/>
  <c r="B12" i="5"/>
  <c r="C30" i="1" l="1"/>
  <c r="I1" i="1"/>
  <c r="I2" i="1"/>
  <c r="C91" i="1"/>
  <c r="H25" i="1"/>
  <c r="G12" i="5" s="1"/>
  <c r="B18" i="5"/>
  <c r="G13" i="5" l="1"/>
  <c r="H26" i="1"/>
  <c r="I30" i="1" s="1"/>
  <c r="B16" i="5" s="1"/>
  <c r="B13" i="5"/>
  <c r="H91" i="1"/>
  <c r="C92" i="1" s="1"/>
  <c r="H92" i="1" s="1"/>
  <c r="H28" i="1" l="1"/>
  <c r="B14" i="5" s="1"/>
  <c r="G14" i="5" s="1"/>
</calcChain>
</file>

<file path=xl/sharedStrings.xml><?xml version="1.0" encoding="utf-8"?>
<sst xmlns="http://schemas.openxmlformats.org/spreadsheetml/2006/main" count="173" uniqueCount="158">
  <si>
    <t>GMAS #:</t>
  </si>
  <si>
    <t>Department or Center:</t>
  </si>
  <si>
    <t>PI (Last Name, First Name):</t>
  </si>
  <si>
    <t>Form Completed By:</t>
  </si>
  <si>
    <t>Calculated IDC Amount</t>
  </si>
  <si>
    <t>Sponsor Name:</t>
  </si>
  <si>
    <t xml:space="preserve">In Lieu of Dollars Needed to Satisfy Low IDC Policy: </t>
  </si>
  <si>
    <t>Proposed Start Date:</t>
  </si>
  <si>
    <t>Proposed End Date:</t>
  </si>
  <si>
    <t>Discrectionary Dollars Needed to Satisfy Low IDC:</t>
  </si>
  <si>
    <t>Current Effective IDC Rate:</t>
  </si>
  <si>
    <t>Square Foot Per FTE</t>
  </si>
  <si>
    <t>Cost Per Square Foot- Wet Lab</t>
  </si>
  <si>
    <t>Cost Per Square Foot - Dry Lab</t>
  </si>
  <si>
    <t>Cost Per FTE - MicroComp Support</t>
  </si>
  <si>
    <t>Low IDC Recovery Minimum</t>
  </si>
  <si>
    <t>Part 2:</t>
  </si>
  <si>
    <t>Tub</t>
  </si>
  <si>
    <t>Org</t>
  </si>
  <si>
    <t>Object</t>
  </si>
  <si>
    <t>Fund</t>
  </si>
  <si>
    <t xml:space="preserve">Activity </t>
  </si>
  <si>
    <t>Subactivity</t>
  </si>
  <si>
    <t>Root</t>
  </si>
  <si>
    <t xml:space="preserve">If Option 2: Provide coding of discretionary fund </t>
  </si>
  <si>
    <t>Total FTE's on Award</t>
  </si>
  <si>
    <t>Estimated Space Costs</t>
  </si>
  <si>
    <t>Type of Lab Space</t>
  </si>
  <si>
    <t>Use calculated Space Costs?</t>
  </si>
  <si>
    <t>If No, Space Cost Included:</t>
  </si>
  <si>
    <t>Use calculated IT Costs?</t>
  </si>
  <si>
    <t>If No, IT Cost Included:</t>
  </si>
  <si>
    <t>Sponsor IDC Rate</t>
  </si>
  <si>
    <t>Salary</t>
  </si>
  <si>
    <t>Fringe Rate</t>
  </si>
  <si>
    <t xml:space="preserve">Total Personnel Dollars </t>
  </si>
  <si>
    <t>Faculty</t>
  </si>
  <si>
    <t>NAME</t>
  </si>
  <si>
    <t>Total Admin Salary</t>
  </si>
  <si>
    <t>Effective IDC Dollars</t>
  </si>
  <si>
    <t>Effort</t>
  </si>
  <si>
    <t xml:space="preserve">Part 1: </t>
  </si>
  <si>
    <t>General Information</t>
  </si>
  <si>
    <t xml:space="preserve">Is this a pass-through award? </t>
  </si>
  <si>
    <t>Pass through to Hospital</t>
  </si>
  <si>
    <t>Duration (years)</t>
  </si>
  <si>
    <t xml:space="preserve">Cost calculated by FTE using the following assumptions: Wet Lab costs $100/sqft, Dry Lab Costs $50/sqft, and 1 FTE occupies 220 sqft. </t>
  </si>
  <si>
    <t>Cost calculated by FTE using the following assumptions: IT computer support costs $2400 per FTE.</t>
  </si>
  <si>
    <t xml:space="preserve">Note: Finance will perform a journal entry at the start of each grant year for the amount owed. </t>
  </si>
  <si>
    <t>If Other, Specify allowable requested IDC Dollars</t>
  </si>
  <si>
    <t>Effective IDC Required:</t>
  </si>
  <si>
    <t>General Overview and Instructions</t>
  </si>
  <si>
    <t xml:space="preserve"> Definitions</t>
  </si>
  <si>
    <t>Total Direct Cost (TDC) Proposed:</t>
  </si>
  <si>
    <t xml:space="preserve">Modified Total Direct Costs (MTDC) Proposed: </t>
  </si>
  <si>
    <t>Sponsor IDC Rate:</t>
  </si>
  <si>
    <t>The Indirect cost rate allowed by the sponsor</t>
  </si>
  <si>
    <t>Sponsor IDC Base:</t>
  </si>
  <si>
    <t xml:space="preserve">The dollar amount to which the sponsor IDC rate should be applied. This includes MTDC, TDC, or Other. If you choose other, please indicate the total dollars to be collected through traditional IDC recovery. </t>
  </si>
  <si>
    <t>Pass-through Awards:</t>
  </si>
  <si>
    <t>This dollar amount indicates the total minimum dollar amount needed to satisfy the dollar effective IDC Rate specified by the policy by choosing Option 1. The calculation assumes you will be able to apply the sponsor specified IDC rate to the in Lieu line items</t>
  </si>
  <si>
    <t xml:space="preserve">This dollar amount indicates the total minimum dollar amount needed to satisfy the dollar effective IDC Rate specified by the policy by choosing Option 2. </t>
  </si>
  <si>
    <t>Space Cost calculation Assumptions</t>
  </si>
  <si>
    <t xml:space="preserve">Wet Lab space costs $100 per square foot across the Quad </t>
  </si>
  <si>
    <t>IT Cost Calculation Assumptions</t>
  </si>
  <si>
    <t xml:space="preserve">It costs $2400 per FTE on average for general IT support. </t>
  </si>
  <si>
    <t>Remaining IDC Dollars Needed</t>
  </si>
  <si>
    <t xml:space="preserve">Admin Salary Needed to Satisfy Low IDC Policy: </t>
  </si>
  <si>
    <t>No</t>
  </si>
  <si>
    <t>Modified Total Direct Cost (MTDC) Proposed:</t>
  </si>
  <si>
    <t xml:space="preserve">Total Direct Cost (TDC) Proposed: </t>
  </si>
  <si>
    <t>Return to Form</t>
  </si>
  <si>
    <t>Remaining Discrectionary Dollars Needed to Satisfy Low IDC:</t>
  </si>
  <si>
    <t>Remaining Admin Salary Needed to Satisfy Low IDC Policy:</t>
  </si>
  <si>
    <t>Remaining In Lieu of Dollars Needed to Satisfy Low IDC Policy:</t>
  </si>
  <si>
    <t>Go to: Low IDC Budget Calculator</t>
  </si>
  <si>
    <t>In Lieu Dollars Needed:</t>
  </si>
  <si>
    <t>Discretionary Dollars Needed:</t>
  </si>
  <si>
    <t xml:space="preserve">Space cost estimation calculations are based on the following assumptions: </t>
  </si>
  <si>
    <t>At the Post-Award stage,  All transactions associated with the Low IDC policy should be coded to sub-activity 8800.</t>
  </si>
  <si>
    <t xml:space="preserve">Editable fields are indicated by pink colored cells. Please enter complete information where necessary. </t>
  </si>
  <si>
    <t xml:space="preserve">All other cells are calculated or predetermined based on the language of the Sponsored Awards Budgeting Policy. </t>
  </si>
  <si>
    <t xml:space="preserve">IT cost provides an estimation of general IT support and is based on the following assumptions: </t>
  </si>
  <si>
    <t>Current In Lieu of Dollars Budget</t>
  </si>
  <si>
    <t>Contact Phone:</t>
  </si>
  <si>
    <t>Contact Email:</t>
  </si>
  <si>
    <t>Proposed Start Date (mm/dd/yy):</t>
  </si>
  <si>
    <t>Proposed End Date (mm/dd/yy):</t>
  </si>
  <si>
    <t>Award Information</t>
  </si>
  <si>
    <t>Contact Information</t>
  </si>
  <si>
    <t>Part 3:</t>
  </si>
  <si>
    <t xml:space="preserve">If Option 2 or 3 selected above, please provide a funding source. </t>
  </si>
  <si>
    <t xml:space="preserve">The "Current Effective IDC Rate" value will turn green once the policy has been satisfied. </t>
  </si>
  <si>
    <t>FUNDING OPTIONS</t>
  </si>
  <si>
    <t>Admin Salary</t>
  </si>
  <si>
    <t>Space Costs</t>
  </si>
  <si>
    <t>Part 2B:</t>
  </si>
  <si>
    <t>Part 2A:</t>
  </si>
  <si>
    <t>ADD Admin Salary (2A below)</t>
  </si>
  <si>
    <t>ADD in Lieu Space Costs (2B below)</t>
  </si>
  <si>
    <t>ADD in Lieu IT Cost (2C below)</t>
  </si>
  <si>
    <t>Discretionary or Departmental Funding (2D below)</t>
  </si>
  <si>
    <t>IDC on in Lieu Costs (IDC on 2B and 2C)</t>
  </si>
  <si>
    <t>IT Costs</t>
  </si>
  <si>
    <t>Part 2C:</t>
  </si>
  <si>
    <t>Discretionary Funding</t>
  </si>
  <si>
    <t>Part 2D:</t>
  </si>
  <si>
    <t xml:space="preserve">On average, an FTE occupies 220 square feet of space </t>
  </si>
  <si>
    <t>If there are multiple years of funding, please list each administrative salary by fiscal year 
(example: Joe Smith- Year 1)</t>
  </si>
  <si>
    <t xml:space="preserve">This tab summarizes the data currently in the "Form" tab and calculates minimum dollar amounts needed through each of the three methodologies to satisfy the Low Indirect Cost Requirement </t>
  </si>
  <si>
    <t xml:space="preserve">Current Effective IDC Rate will calculate based off of information provided in Part 2 - Part 2D. </t>
  </si>
  <si>
    <t>If "IDC Base" is Other, Specify requested IDC Dollars</t>
  </si>
  <si>
    <r>
      <t xml:space="preserve">Option 1: Add Indirect Costs as part of direct budget </t>
    </r>
    <r>
      <rPr>
        <b/>
        <sz val="11"/>
        <color rgb="FFFF0000"/>
        <rFont val="Calibri"/>
        <family val="2"/>
        <scheme val="minor"/>
      </rPr>
      <t>(Complete Part 2A - 2C, where appropriate)</t>
    </r>
  </si>
  <si>
    <r>
      <t>Option 2: Pay with discretionary funding</t>
    </r>
    <r>
      <rPr>
        <b/>
        <sz val="11"/>
        <color rgb="FFFF0000"/>
        <rFont val="Calibri"/>
        <family val="2"/>
        <scheme val="minor"/>
      </rPr>
      <t xml:space="preserve"> (Complete Part 2D)</t>
    </r>
  </si>
  <si>
    <r>
      <t xml:space="preserve">Option 3: Add Indirect Costs  and pay remaining balance with discretionary funds </t>
    </r>
    <r>
      <rPr>
        <b/>
        <sz val="11"/>
        <color rgb="FFFF0000"/>
        <rFont val="Calibri"/>
        <family val="2"/>
        <scheme val="minor"/>
      </rPr>
      <t>(Complete Part 2A-2D)</t>
    </r>
  </si>
  <si>
    <r>
      <t xml:space="preserve">The sum of all charges that are clearly associated with a sponsored project, including but not limited to: all direct salaries and wages and applicable fringe benefits, materials and supplies, services, and travel. </t>
    </r>
    <r>
      <rPr>
        <b/>
        <sz val="11"/>
        <color theme="5" tint="-0.249977111117893"/>
        <rFont val="Calibri"/>
        <family val="2"/>
        <scheme val="minor"/>
      </rPr>
      <t xml:space="preserve">Unlike Total Direct Costs Proposed, MTDC only includes the first $25,000 of each subaward, and excludes equipment, capital expenditures, charges for patient care, rental costs, tuition remission, scholarships and fellowships, and participant support costs </t>
    </r>
  </si>
  <si>
    <r>
      <t xml:space="preserve">The sum of all charges that are clearly associated with a sponsored project, including but not limited to : all direct salaries and wages and applicable fringe benefits, materials and supplies, services, and travel, as well subawards, equipment, capital expenditures, charges for patient care, rental costs, tuition remission, scholarships and fellowships, and participant support costs. </t>
    </r>
    <r>
      <rPr>
        <b/>
        <i/>
        <sz val="11"/>
        <color theme="5" tint="-0.249977111117893"/>
        <rFont val="Calibri"/>
        <family val="2"/>
        <scheme val="minor"/>
      </rPr>
      <t xml:space="preserve">TDC does not include indirect costs. </t>
    </r>
  </si>
  <si>
    <t xml:space="preserve">Awards where the work is performed at an affiliated hospital, but the administration of the award is performed by Harvard Medical School. These awards are subject to collecting 26% IDC on the first $25,000. </t>
  </si>
  <si>
    <t>Comments</t>
  </si>
  <si>
    <t xml:space="preserve">Please include any additional comments here </t>
  </si>
  <si>
    <t>Part 4:</t>
  </si>
  <si>
    <t>If no, Amount Paid on Discretionary:</t>
  </si>
  <si>
    <t>Use Calculated IDC Amount from Budget Calculator:</t>
  </si>
  <si>
    <t xml:space="preserve">Effective IDC Required will autopopulate based off of the information in Part 1 and Part 2. </t>
  </si>
  <si>
    <t>Estimated IT Costs</t>
  </si>
  <si>
    <t>Remaining Commitment Calculator</t>
  </si>
  <si>
    <t>Sponsor IDC Base</t>
  </si>
  <si>
    <t xml:space="preserve">Admin Only: </t>
  </si>
  <si>
    <t xml:space="preserve">Total Direct on 8800: </t>
  </si>
  <si>
    <t xml:space="preserve">TOTAL Current IDC </t>
  </si>
  <si>
    <r>
      <rPr>
        <b/>
        <i/>
        <sz val="10"/>
        <color theme="1"/>
        <rFont val="Calibri"/>
        <family val="2"/>
        <scheme val="minor"/>
      </rPr>
      <t xml:space="preserve">NOTE on MTDC: </t>
    </r>
    <r>
      <rPr>
        <i/>
        <sz val="10"/>
        <color theme="1"/>
        <rFont val="Calibri"/>
        <family val="2"/>
        <scheme val="minor"/>
      </rPr>
      <t xml:space="preserve">Please remove all In Lieu of IDC Costs from your MTDC base. </t>
    </r>
  </si>
  <si>
    <t>Total Costs on 8800:</t>
  </si>
  <si>
    <t>Indirect Cost Rate on 8800:</t>
  </si>
  <si>
    <t>Total Indirect on 8800:</t>
  </si>
  <si>
    <t>Sponsored Activity</t>
  </si>
  <si>
    <t>Finance Approval:</t>
  </si>
  <si>
    <t xml:space="preserve">Finance Notes: </t>
  </si>
  <si>
    <t>Project period in days</t>
  </si>
  <si>
    <t>Project period in years</t>
  </si>
  <si>
    <t>Position Number</t>
  </si>
  <si>
    <t>Sponsor Type</t>
  </si>
  <si>
    <t>Hospital Pass-Through Award:</t>
  </si>
  <si>
    <t>Industry Award Rate - Regardless of Dollar Threshold</t>
  </si>
  <si>
    <t>Yearly Threshold for to move from 15% to 38%</t>
  </si>
  <si>
    <t>FY24</t>
  </si>
  <si>
    <t xml:space="preserve">Fringe Type </t>
  </si>
  <si>
    <t>Fsical Year</t>
  </si>
  <si>
    <t>IDC Rate if MTDC &lt;$1,000,000 per year</t>
  </si>
  <si>
    <t>IDC Rate if MTDC &gt;$1,000,000 per year</t>
  </si>
  <si>
    <t xml:space="preserve">This form is for for non-federal and not-for-profit sponsors, as specified in the policy. Federal awards are expected to include the full negotiated rates. Industry sponsored awards are expected to include the full calculated IDC rate, capped for administration and negotiation should be done with the knowledge and support of OTD. </t>
  </si>
  <si>
    <t xml:space="preserve">Dry Lab space costs $50 per square foor across the Quad </t>
  </si>
  <si>
    <t>FY25</t>
  </si>
  <si>
    <t>Staff (Exempt &amp; Union)</t>
  </si>
  <si>
    <t>Yes</t>
  </si>
  <si>
    <t>Application Type</t>
  </si>
  <si>
    <t xml:space="preserve">Please provide copy of the detailed budget as part of your submission to Finance for review. </t>
  </si>
  <si>
    <t>*Important* Please Select Funding Option:</t>
  </si>
  <si>
    <t>This form serves as a tool for calculating and submitting proposals that are subject to the Low IDC Policy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</si>
</sst>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 numFmtId="166" formatCode="_(&quot;$&quot;* #,##0_);_(&quot;$&quot;* \(#,##0\);_(&quot;$&quot;* &quot;-&quot;?_);_(@_)"/>
    <numFmt numFmtId="167" formatCode="&quot;$&quot;#,##0.00"/>
    <numFmt numFmtId="168" formatCode="0.0%"/>
    <numFmt numFmtId="169" formatCode="000000"/>
    <numFmt numFmtId="170" formatCode="0000"/>
    <numFmt numFmtId="171" formatCode="_(* #,##0_);_(* \(#,##0\);_(* &quot;-&quot;??_);_(@_)"/>
  </numFmts>
  <fonts count="26" x14ac:knownFonts="1">
    <font>
      <sz val="11"/>
      <color theme="1"/>
      <name val="Calibri"/>
      <family val="2"/>
      <scheme val="minor"/>
    </font>
    <font>
      <sz val="11"/>
      <color theme="1"/>
      <name val="Calibri"/>
      <family val="2"/>
      <scheme val="minor"/>
    </font>
    <font>
      <sz val="11"/>
      <color rgb="FF3F3F76"/>
      <name val="Calibri"/>
      <family val="2"/>
      <scheme val="minor"/>
    </font>
    <font>
      <b/>
      <sz val="9"/>
      <color theme="1"/>
      <name val="Arial"/>
      <family val="2"/>
    </font>
    <font>
      <b/>
      <sz val="9"/>
      <color theme="1"/>
      <name val="Calibri"/>
      <family val="2"/>
      <scheme val="minor"/>
    </font>
    <font>
      <sz val="9"/>
      <color theme="1"/>
      <name val="Calibri"/>
      <family val="2"/>
      <scheme val="minor"/>
    </font>
    <font>
      <u/>
      <sz val="10"/>
      <color theme="10"/>
      <name val="Arial"/>
      <family val="2"/>
    </font>
    <font>
      <sz val="10"/>
      <color theme="1"/>
      <name val="Calibri"/>
      <family val="2"/>
      <scheme val="minor"/>
    </font>
    <font>
      <b/>
      <sz val="10"/>
      <color theme="1"/>
      <name val="Calibri"/>
      <family val="2"/>
      <scheme val="minor"/>
    </font>
    <font>
      <u/>
      <sz val="10"/>
      <color theme="10"/>
      <name val="Calibri"/>
      <family val="2"/>
      <scheme val="minor"/>
    </font>
    <font>
      <b/>
      <sz val="10"/>
      <color rgb="FFFF0000"/>
      <name val="Calibri"/>
      <family val="2"/>
      <scheme val="minor"/>
    </font>
    <font>
      <sz val="12"/>
      <color rgb="FF1F1F1F"/>
      <name val="Arial"/>
      <family val="2"/>
    </font>
    <font>
      <b/>
      <sz val="12"/>
      <color rgb="FF1F1F1F"/>
      <name val="Arial"/>
      <family val="2"/>
    </font>
    <font>
      <b/>
      <sz val="10"/>
      <name val="Calibri"/>
      <family val="2"/>
      <scheme val="minor"/>
    </font>
    <font>
      <i/>
      <sz val="10"/>
      <color theme="1"/>
      <name val="Calibri"/>
      <family val="2"/>
      <scheme val="minor"/>
    </font>
    <font>
      <b/>
      <i/>
      <sz val="10"/>
      <color theme="1"/>
      <name val="Calibri"/>
      <family val="2"/>
      <scheme val="minor"/>
    </font>
    <font>
      <b/>
      <sz val="11"/>
      <color theme="1"/>
      <name val="Calibri"/>
      <family val="2"/>
      <scheme val="minor"/>
    </font>
    <font>
      <b/>
      <sz val="11"/>
      <color theme="5" tint="-0.249977111117893"/>
      <name val="Calibri"/>
      <family val="2"/>
      <scheme val="minor"/>
    </font>
    <font>
      <b/>
      <i/>
      <sz val="11"/>
      <color theme="5" tint="-0.249977111117893"/>
      <name val="Calibri"/>
      <family val="2"/>
      <scheme val="minor"/>
    </font>
    <font>
      <b/>
      <sz val="10"/>
      <color theme="9" tint="-0.499984740745262"/>
      <name val="Calibri"/>
      <family val="2"/>
      <scheme val="minor"/>
    </font>
    <font>
      <sz val="11"/>
      <name val="Calibri"/>
      <family val="2"/>
      <scheme val="minor"/>
    </font>
    <font>
      <sz val="10"/>
      <name val="Calibri"/>
      <family val="2"/>
      <scheme val="minor"/>
    </font>
    <font>
      <b/>
      <sz val="11"/>
      <color rgb="FFFF0000"/>
      <name val="Calibri"/>
      <family val="2"/>
      <scheme val="minor"/>
    </font>
    <font>
      <sz val="10"/>
      <color theme="1"/>
      <name val="Arial"/>
      <family val="2"/>
    </font>
    <font>
      <b/>
      <sz val="10"/>
      <color theme="1"/>
      <name val="Arial"/>
      <family val="2"/>
    </font>
    <font>
      <i/>
      <sz val="11"/>
      <color theme="1"/>
      <name val="Calibri"/>
      <family val="2"/>
      <scheme val="minor"/>
    </font>
  </fonts>
  <fills count="18">
    <fill>
      <patternFill patternType="none"/>
    </fill>
    <fill>
      <patternFill patternType="gray125"/>
    </fill>
    <fill>
      <patternFill patternType="solid">
        <fgColor rgb="FFFFCC99"/>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2" tint="-9.9978637043366805E-2"/>
        <bgColor indexed="64"/>
      </patternFill>
    </fill>
  </fills>
  <borders count="68">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double">
        <color auto="1"/>
      </right>
      <top/>
      <bottom style="medium">
        <color indexed="64"/>
      </bottom>
      <diagonal/>
    </border>
    <border>
      <left style="medium">
        <color indexed="64"/>
      </left>
      <right style="double">
        <color auto="1"/>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thin">
        <color indexed="64"/>
      </top>
      <bottom style="double">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6" fillId="0" borderId="0" applyNumberFormat="0" applyFill="0" applyBorder="0" applyAlignment="0" applyProtection="0">
      <alignment vertical="top"/>
      <protection locked="0"/>
    </xf>
    <xf numFmtId="43" fontId="1" fillId="0" borderId="0" applyFont="0" applyFill="0" applyBorder="0" applyAlignment="0" applyProtection="0"/>
    <xf numFmtId="0" fontId="1" fillId="0" borderId="0"/>
    <xf numFmtId="0" fontId="1" fillId="0" borderId="0"/>
  </cellStyleXfs>
  <cellXfs count="373">
    <xf numFmtId="0" fontId="0" fillId="0" borderId="0" xfId="0"/>
    <xf numFmtId="0" fontId="0" fillId="0" borderId="6" xfId="0" applyBorder="1"/>
    <xf numFmtId="0" fontId="0" fillId="3" borderId="6" xfId="0" applyFill="1" applyBorder="1"/>
    <xf numFmtId="0" fontId="7" fillId="4" borderId="18" xfId="0" applyFont="1" applyFill="1" applyBorder="1" applyProtection="1"/>
    <xf numFmtId="0" fontId="7" fillId="0" borderId="4" xfId="0" applyFont="1" applyBorder="1" applyAlignment="1" applyProtection="1">
      <alignment horizontal="right"/>
    </xf>
    <xf numFmtId="0" fontId="7" fillId="0" borderId="20" xfId="0" applyFont="1" applyFill="1" applyBorder="1" applyAlignment="1" applyProtection="1">
      <alignment horizontal="right"/>
    </xf>
    <xf numFmtId="0" fontId="7" fillId="0" borderId="23" xfId="0" applyFont="1" applyBorder="1" applyAlignment="1">
      <alignment horizontal="center" vertical="center"/>
    </xf>
    <xf numFmtId="169" fontId="7" fillId="0" borderId="23" xfId="0" applyNumberFormat="1" applyFont="1" applyBorder="1" applyAlignment="1">
      <alignment horizontal="center" vertical="center"/>
    </xf>
    <xf numFmtId="170" fontId="7" fillId="0" borderId="23" xfId="0" applyNumberFormat="1" applyFont="1" applyBorder="1" applyAlignment="1">
      <alignment horizontal="center" vertical="center"/>
    </xf>
    <xf numFmtId="0" fontId="8" fillId="0" borderId="4" xfId="0" applyFont="1" applyBorder="1" applyAlignment="1" applyProtection="1">
      <alignment horizontal="right" vertical="center"/>
    </xf>
    <xf numFmtId="14" fontId="8" fillId="0" borderId="5" xfId="0" applyNumberFormat="1" applyFont="1" applyBorder="1" applyAlignment="1" applyProtection="1">
      <alignment horizontal="center" vertical="center" wrapText="1"/>
      <protection locked="0"/>
    </xf>
    <xf numFmtId="1" fontId="8" fillId="0" borderId="5" xfId="0" applyNumberFormat="1" applyFont="1" applyBorder="1" applyAlignment="1" applyProtection="1">
      <alignment horizontal="center" vertical="center" wrapText="1"/>
      <protection locked="0"/>
    </xf>
    <xf numFmtId="1" fontId="8" fillId="3" borderId="14" xfId="0" applyNumberFormat="1" applyFont="1" applyFill="1" applyBorder="1" applyAlignment="1" applyProtection="1">
      <alignment horizontal="center" vertical="center" wrapText="1"/>
    </xf>
    <xf numFmtId="1" fontId="8" fillId="3" borderId="14" xfId="0" applyNumberFormat="1" applyFont="1" applyFill="1" applyBorder="1" applyAlignment="1" applyProtection="1">
      <alignment horizontal="left" vertical="center" wrapText="1"/>
    </xf>
    <xf numFmtId="0" fontId="7" fillId="0" borderId="0" xfId="0" applyFont="1" applyBorder="1"/>
    <xf numFmtId="10" fontId="8" fillId="0" borderId="9" xfId="2" applyNumberFormat="1" applyFont="1" applyBorder="1" applyAlignment="1" applyProtection="1">
      <alignment horizontal="center"/>
    </xf>
    <xf numFmtId="0" fontId="8" fillId="0" borderId="7" xfId="0" applyFont="1" applyBorder="1" applyAlignment="1" applyProtection="1">
      <alignment horizontal="right" vertical="center"/>
    </xf>
    <xf numFmtId="0" fontId="8" fillId="0" borderId="13" xfId="0" applyFont="1" applyFill="1" applyBorder="1" applyAlignment="1" applyProtection="1">
      <alignment horizontal="right" vertical="center"/>
    </xf>
    <xf numFmtId="0" fontId="8" fillId="0" borderId="11" xfId="0" applyFont="1" applyFill="1" applyBorder="1" applyAlignment="1" applyProtection="1">
      <alignment horizontal="right" vertical="center"/>
    </xf>
    <xf numFmtId="10" fontId="8" fillId="0" borderId="9" xfId="0" applyNumberFormat="1" applyFont="1" applyBorder="1" applyAlignment="1">
      <alignment horizontal="center"/>
    </xf>
    <xf numFmtId="0" fontId="7" fillId="4" borderId="0" xfId="0" applyFont="1" applyFill="1" applyBorder="1" applyProtection="1"/>
    <xf numFmtId="0" fontId="7" fillId="4" borderId="0" xfId="0" applyFont="1" applyFill="1" applyBorder="1"/>
    <xf numFmtId="0" fontId="7" fillId="4" borderId="0" xfId="0" applyFont="1" applyFill="1" applyBorder="1" applyAlignment="1"/>
    <xf numFmtId="0" fontId="0" fillId="4" borderId="0" xfId="0" applyFill="1"/>
    <xf numFmtId="0" fontId="0" fillId="4" borderId="0" xfId="0" applyFill="1" applyBorder="1"/>
    <xf numFmtId="0" fontId="7" fillId="4" borderId="19" xfId="0" applyFont="1" applyFill="1" applyBorder="1" applyProtection="1"/>
    <xf numFmtId="0" fontId="7" fillId="4" borderId="19" xfId="0" applyFont="1" applyFill="1" applyBorder="1" applyAlignment="1" applyProtection="1">
      <alignment vertical="center"/>
    </xf>
    <xf numFmtId="0" fontId="7" fillId="4" borderId="10" xfId="0" applyFont="1" applyFill="1" applyBorder="1" applyAlignment="1" applyProtection="1">
      <alignment vertical="center"/>
    </xf>
    <xf numFmtId="0" fontId="9" fillId="4" borderId="0" xfId="4" applyFont="1" applyFill="1" applyBorder="1" applyAlignment="1" applyProtection="1">
      <alignment vertical="center"/>
    </xf>
    <xf numFmtId="0" fontId="7" fillId="4" borderId="0" xfId="0" applyFont="1" applyFill="1" applyBorder="1" applyAlignment="1" applyProtection="1">
      <alignment vertical="center"/>
    </xf>
    <xf numFmtId="0" fontId="7" fillId="4" borderId="19" xfId="0" applyFont="1" applyFill="1" applyBorder="1"/>
    <xf numFmtId="0" fontId="8" fillId="8" borderId="10" xfId="0" applyFont="1" applyFill="1" applyBorder="1" applyAlignment="1" applyProtection="1">
      <alignment horizontal="right" vertical="center"/>
    </xf>
    <xf numFmtId="0" fontId="7" fillId="4" borderId="10" xfId="0" applyFont="1" applyFill="1" applyBorder="1" applyAlignment="1">
      <alignment horizontal="right"/>
    </xf>
    <xf numFmtId="0" fontId="7" fillId="4" borderId="19" xfId="0" applyFont="1" applyFill="1" applyBorder="1" applyAlignment="1">
      <alignment horizontal="center"/>
    </xf>
    <xf numFmtId="0" fontId="7" fillId="4" borderId="10" xfId="0" applyFont="1" applyFill="1" applyBorder="1"/>
    <xf numFmtId="0" fontId="7" fillId="4" borderId="10" xfId="0" applyFont="1" applyFill="1" applyBorder="1" applyAlignment="1">
      <alignment horizontal="center"/>
    </xf>
    <xf numFmtId="0" fontId="7" fillId="4" borderId="0" xfId="0" applyFont="1" applyFill="1" applyBorder="1" applyAlignment="1">
      <alignment horizontal="center"/>
    </xf>
    <xf numFmtId="0" fontId="7" fillId="4" borderId="0" xfId="0" applyFont="1" applyFill="1" applyBorder="1" applyAlignment="1">
      <alignment horizontal="right"/>
    </xf>
    <xf numFmtId="0" fontId="8" fillId="6" borderId="5" xfId="0" applyFont="1" applyFill="1" applyBorder="1" applyAlignment="1"/>
    <xf numFmtId="0" fontId="0" fillId="0" borderId="0" xfId="0" applyBorder="1"/>
    <xf numFmtId="0" fontId="7" fillId="4" borderId="7" xfId="0" applyFont="1" applyFill="1" applyBorder="1" applyAlignment="1">
      <alignment horizontal="right"/>
    </xf>
    <xf numFmtId="44" fontId="8" fillId="9" borderId="35" xfId="1" applyFont="1" applyFill="1" applyBorder="1" applyAlignment="1"/>
    <xf numFmtId="0" fontId="15" fillId="4" borderId="10" xfId="0" applyFont="1" applyFill="1" applyBorder="1"/>
    <xf numFmtId="0" fontId="8" fillId="0" borderId="7" xfId="0" applyFont="1" applyBorder="1" applyAlignment="1">
      <alignment horizontal="right"/>
    </xf>
    <xf numFmtId="9" fontId="7" fillId="0" borderId="6" xfId="2" applyFont="1" applyBorder="1" applyAlignment="1" applyProtection="1"/>
    <xf numFmtId="44" fontId="7" fillId="0" borderId="6" xfId="0" applyNumberFormat="1" applyFont="1" applyBorder="1"/>
    <xf numFmtId="44" fontId="7" fillId="0" borderId="5" xfId="1" applyFont="1" applyBorder="1" applyAlignment="1"/>
    <xf numFmtId="0" fontId="8" fillId="4" borderId="0" xfId="0" applyFont="1" applyFill="1" applyBorder="1" applyAlignment="1">
      <alignment horizontal="right"/>
    </xf>
    <xf numFmtId="0" fontId="2" fillId="10" borderId="6" xfId="3" applyFill="1" applyBorder="1" applyAlignment="1" applyProtection="1">
      <alignment horizontal="center"/>
    </xf>
    <xf numFmtId="0" fontId="0" fillId="10" borderId="0" xfId="0" applyFill="1" applyBorder="1"/>
    <xf numFmtId="0" fontId="0" fillId="10" borderId="0" xfId="0" applyFill="1" applyBorder="1" applyProtection="1"/>
    <xf numFmtId="0" fontId="0" fillId="10" borderId="0" xfId="0" applyFill="1"/>
    <xf numFmtId="0" fontId="0" fillId="10" borderId="0" xfId="0" applyFont="1" applyFill="1" applyProtection="1"/>
    <xf numFmtId="0" fontId="0" fillId="10" borderId="0" xfId="0" applyFill="1" applyProtection="1"/>
    <xf numFmtId="0" fontId="7" fillId="10" borderId="0" xfId="0" applyFont="1" applyFill="1" applyProtection="1"/>
    <xf numFmtId="0" fontId="7" fillId="10" borderId="0" xfId="0" applyFont="1" applyFill="1"/>
    <xf numFmtId="0" fontId="4" fillId="10" borderId="0" xfId="0" applyFont="1" applyFill="1" applyBorder="1" applyAlignment="1" applyProtection="1">
      <alignment horizontal="center"/>
    </xf>
    <xf numFmtId="164" fontId="5" fillId="10" borderId="0" xfId="0" applyNumberFormat="1" applyFont="1" applyFill="1" applyBorder="1" applyProtection="1"/>
    <xf numFmtId="0" fontId="7" fillId="10" borderId="0" xfId="0" applyFont="1" applyFill="1" applyBorder="1" applyProtection="1"/>
    <xf numFmtId="165" fontId="5" fillId="10" borderId="0" xfId="0" applyNumberFormat="1" applyFont="1" applyFill="1" applyBorder="1" applyProtection="1"/>
    <xf numFmtId="0" fontId="7" fillId="10" borderId="0" xfId="0" applyFont="1" applyFill="1" applyBorder="1"/>
    <xf numFmtId="165" fontId="7" fillId="10" borderId="0" xfId="0" applyNumberFormat="1" applyFont="1" applyFill="1" applyBorder="1" applyProtection="1"/>
    <xf numFmtId="164" fontId="8" fillId="10" borderId="0" xfId="0" applyNumberFormat="1" applyFont="1" applyFill="1" applyBorder="1" applyProtection="1"/>
    <xf numFmtId="164" fontId="3" fillId="10" borderId="0" xfId="0" applyNumberFormat="1" applyFont="1" applyFill="1" applyBorder="1" applyProtection="1"/>
    <xf numFmtId="166" fontId="7" fillId="10" borderId="0" xfId="0" applyNumberFormat="1" applyFont="1" applyFill="1" applyBorder="1" applyProtection="1"/>
    <xf numFmtId="10" fontId="5" fillId="10" borderId="0" xfId="2" applyNumberFormat="1" applyFont="1" applyFill="1" applyBorder="1" applyProtection="1"/>
    <xf numFmtId="166" fontId="5" fillId="10" borderId="0" xfId="0" applyNumberFormat="1" applyFont="1" applyFill="1" applyBorder="1" applyProtection="1"/>
    <xf numFmtId="44" fontId="0" fillId="10" borderId="0" xfId="0" applyNumberFormat="1" applyFill="1" applyProtection="1"/>
    <xf numFmtId="44" fontId="0" fillId="10" borderId="0" xfId="0" applyNumberFormat="1" applyFill="1"/>
    <xf numFmtId="0" fontId="8" fillId="10" borderId="0" xfId="0" applyFont="1" applyFill="1" applyBorder="1" applyAlignment="1" applyProtection="1">
      <alignment horizontal="right"/>
    </xf>
    <xf numFmtId="0" fontId="3" fillId="10" borderId="0" xfId="0" applyFont="1" applyFill="1" applyBorder="1" applyAlignment="1" applyProtection="1">
      <alignment horizontal="right"/>
    </xf>
    <xf numFmtId="10" fontId="3" fillId="10" borderId="0" xfId="2" applyNumberFormat="1" applyFont="1" applyFill="1" applyBorder="1" applyProtection="1"/>
    <xf numFmtId="0" fontId="7" fillId="0" borderId="25" xfId="0" applyFont="1" applyBorder="1" applyAlignment="1" applyProtection="1">
      <alignment horizontal="right"/>
    </xf>
    <xf numFmtId="0" fontId="7" fillId="4" borderId="19" xfId="0" applyFont="1" applyFill="1" applyBorder="1" applyAlignment="1"/>
    <xf numFmtId="164" fontId="8" fillId="4" borderId="0" xfId="0" applyNumberFormat="1" applyFont="1" applyFill="1" applyBorder="1" applyProtection="1"/>
    <xf numFmtId="164" fontId="3" fillId="4" borderId="0" xfId="0" applyNumberFormat="1" applyFont="1" applyFill="1" applyBorder="1" applyProtection="1"/>
    <xf numFmtId="44" fontId="10" fillId="4" borderId="0" xfId="0" applyNumberFormat="1" applyFont="1" applyFill="1" applyBorder="1" applyAlignment="1" applyProtection="1"/>
    <xf numFmtId="0" fontId="8" fillId="4" borderId="0" xfId="0" applyFont="1" applyFill="1" applyBorder="1" applyAlignment="1" applyProtection="1"/>
    <xf numFmtId="14" fontId="8" fillId="0" borderId="42" xfId="0" applyNumberFormat="1" applyFont="1" applyBorder="1" applyAlignment="1" applyProtection="1">
      <alignment horizontal="center" vertical="center" wrapText="1"/>
      <protection locked="0"/>
    </xf>
    <xf numFmtId="164" fontId="3" fillId="4" borderId="19" xfId="0" applyNumberFormat="1" applyFont="1" applyFill="1" applyBorder="1" applyProtection="1"/>
    <xf numFmtId="44" fontId="0" fillId="4" borderId="0" xfId="0" applyNumberFormat="1" applyFill="1" applyBorder="1"/>
    <xf numFmtId="0" fontId="0" fillId="4" borderId="19" xfId="0" applyFill="1" applyBorder="1"/>
    <xf numFmtId="0" fontId="0" fillId="4" borderId="10" xfId="0" applyFill="1" applyBorder="1"/>
    <xf numFmtId="0" fontId="7" fillId="4" borderId="11" xfId="0" applyFont="1" applyFill="1" applyBorder="1" applyAlignment="1">
      <alignment horizontal="right"/>
    </xf>
    <xf numFmtId="0" fontId="7" fillId="4" borderId="12" xfId="0" applyFont="1" applyFill="1" applyBorder="1"/>
    <xf numFmtId="0" fontId="7" fillId="4" borderId="31" xfId="0" applyFont="1" applyFill="1" applyBorder="1"/>
    <xf numFmtId="0" fontId="0" fillId="4" borderId="10" xfId="0" applyFill="1" applyBorder="1" applyAlignment="1">
      <alignment horizontal="right"/>
    </xf>
    <xf numFmtId="0" fontId="8" fillId="4" borderId="15" xfId="0" applyFont="1" applyFill="1" applyBorder="1" applyAlignment="1" applyProtection="1">
      <alignment vertical="center"/>
    </xf>
    <xf numFmtId="0" fontId="8" fillId="4" borderId="17" xfId="0" applyFont="1" applyFill="1" applyBorder="1" applyAlignment="1" applyProtection="1">
      <alignment horizontal="right" vertical="center"/>
    </xf>
    <xf numFmtId="0" fontId="8" fillId="4" borderId="10" xfId="0" applyFont="1" applyFill="1" applyBorder="1" applyAlignment="1" applyProtection="1">
      <alignment vertical="center"/>
    </xf>
    <xf numFmtId="0" fontId="8" fillId="4" borderId="0" xfId="0" applyFont="1" applyFill="1" applyBorder="1" applyAlignment="1" applyProtection="1">
      <alignment horizontal="center"/>
    </xf>
    <xf numFmtId="164" fontId="8" fillId="4" borderId="0" xfId="0" applyNumberFormat="1" applyFont="1" applyFill="1" applyBorder="1" applyAlignment="1" applyProtection="1">
      <alignment horizontal="center"/>
    </xf>
    <xf numFmtId="164" fontId="8" fillId="4" borderId="19" xfId="0" applyNumberFormat="1" applyFont="1" applyFill="1" applyBorder="1" applyAlignment="1" applyProtection="1">
      <alignment horizontal="center"/>
    </xf>
    <xf numFmtId="0" fontId="7" fillId="0" borderId="7" xfId="0" applyFont="1" applyBorder="1" applyAlignment="1">
      <alignment horizontal="center"/>
    </xf>
    <xf numFmtId="0" fontId="8" fillId="6" borderId="6" xfId="0" applyFont="1" applyFill="1" applyBorder="1" applyAlignment="1">
      <alignment horizontal="center"/>
    </xf>
    <xf numFmtId="164" fontId="8" fillId="0" borderId="24" xfId="1" applyNumberFormat="1" applyFont="1" applyBorder="1" applyAlignment="1" applyProtection="1">
      <alignment horizontal="center" vertical="center" wrapText="1"/>
      <protection locked="0"/>
    </xf>
    <xf numFmtId="0" fontId="7" fillId="4" borderId="0" xfId="0" applyFont="1" applyFill="1" applyBorder="1" applyAlignment="1" applyProtection="1">
      <alignment horizontal="center"/>
    </xf>
    <xf numFmtId="0" fontId="8" fillId="8" borderId="10" xfId="0" applyFont="1" applyFill="1" applyBorder="1" applyAlignment="1" applyProtection="1">
      <alignment horizontal="right" vertical="center" wrapText="1"/>
    </xf>
    <xf numFmtId="0" fontId="8" fillId="11" borderId="0" xfId="0" applyFont="1" applyFill="1" applyBorder="1" applyAlignment="1" applyProtection="1">
      <alignment horizontal="right" vertical="center"/>
    </xf>
    <xf numFmtId="1" fontId="8" fillId="11" borderId="0" xfId="0" applyNumberFormat="1" applyFont="1" applyFill="1" applyBorder="1" applyAlignment="1" applyProtection="1">
      <alignment horizontal="center" vertical="center" wrapText="1"/>
    </xf>
    <xf numFmtId="1" fontId="8" fillId="11" borderId="19" xfId="0" applyNumberFormat="1" applyFont="1" applyFill="1" applyBorder="1" applyAlignment="1" applyProtection="1">
      <alignment horizontal="left" vertical="center" wrapText="1"/>
    </xf>
    <xf numFmtId="0" fontId="8" fillId="0" borderId="7" xfId="0" applyFont="1" applyBorder="1" applyAlignment="1" applyProtection="1">
      <alignment horizontal="right"/>
    </xf>
    <xf numFmtId="0" fontId="8" fillId="4" borderId="37" xfId="0" applyFont="1" applyFill="1" applyBorder="1" applyAlignment="1" applyProtection="1">
      <alignment horizontal="right" vertical="center"/>
    </xf>
    <xf numFmtId="9" fontId="0" fillId="0" borderId="0" xfId="2" applyFont="1" applyBorder="1"/>
    <xf numFmtId="0" fontId="8" fillId="8" borderId="10" xfId="0" applyFont="1" applyFill="1" applyBorder="1" applyAlignment="1">
      <alignment horizontal="right"/>
    </xf>
    <xf numFmtId="0" fontId="8" fillId="8" borderId="10" xfId="0" applyFont="1" applyFill="1" applyBorder="1" applyAlignment="1">
      <alignment horizontal="right" vertical="center"/>
    </xf>
    <xf numFmtId="0" fontId="13" fillId="8" borderId="10" xfId="0" applyFont="1" applyFill="1" applyBorder="1" applyAlignment="1">
      <alignment horizontal="right"/>
    </xf>
    <xf numFmtId="0" fontId="16" fillId="5" borderId="38" xfId="0" applyFont="1" applyFill="1" applyBorder="1"/>
    <xf numFmtId="0" fontId="0" fillId="5" borderId="46" xfId="0" applyFill="1" applyBorder="1"/>
    <xf numFmtId="0" fontId="0" fillId="5" borderId="32" xfId="0" applyFill="1" applyBorder="1"/>
    <xf numFmtId="0" fontId="16" fillId="5" borderId="39" xfId="0" applyFont="1" applyFill="1" applyBorder="1"/>
    <xf numFmtId="0" fontId="16" fillId="5" borderId="43" xfId="0" applyFont="1" applyFill="1" applyBorder="1"/>
    <xf numFmtId="0" fontId="16" fillId="5" borderId="33" xfId="0" applyFont="1" applyFill="1" applyBorder="1"/>
    <xf numFmtId="0" fontId="0" fillId="0" borderId="49" xfId="0" applyBorder="1" applyAlignment="1">
      <alignment horizontal="center"/>
    </xf>
    <xf numFmtId="0" fontId="16" fillId="5" borderId="39" xfId="0" applyFont="1" applyFill="1" applyBorder="1" applyAlignment="1">
      <alignment horizontal="center"/>
    </xf>
    <xf numFmtId="0" fontId="0" fillId="0" borderId="48" xfId="0" quotePrefix="1" applyBorder="1" applyAlignment="1">
      <alignment horizontal="center" wrapText="1"/>
    </xf>
    <xf numFmtId="0" fontId="14" fillId="11" borderId="0" xfId="0" applyFont="1" applyFill="1" applyBorder="1" applyAlignment="1" applyProtection="1">
      <alignment horizontal="left" vertical="center"/>
    </xf>
    <xf numFmtId="44" fontId="7" fillId="0" borderId="6" xfId="0" applyNumberFormat="1" applyFont="1" applyBorder="1" applyProtection="1"/>
    <xf numFmtId="44" fontId="7" fillId="4" borderId="0" xfId="1" applyFont="1" applyFill="1" applyBorder="1" applyAlignment="1">
      <alignment horizontal="center" vertical="center"/>
    </xf>
    <xf numFmtId="44" fontId="7" fillId="4" borderId="19" xfId="1" applyFont="1" applyFill="1" applyBorder="1" applyAlignment="1">
      <alignment horizontal="center" vertical="center"/>
    </xf>
    <xf numFmtId="164" fontId="8" fillId="0" borderId="5" xfId="1" applyNumberFormat="1" applyFont="1" applyBorder="1" applyAlignment="1" applyProtection="1">
      <alignment horizontal="left" vertical="center" wrapText="1"/>
      <protection locked="0"/>
    </xf>
    <xf numFmtId="9" fontId="8" fillId="0" borderId="5" xfId="2" applyFont="1" applyBorder="1" applyAlignment="1" applyProtection="1">
      <alignment horizontal="center" vertical="center" wrapText="1"/>
      <protection locked="0"/>
    </xf>
    <xf numFmtId="167" fontId="8" fillId="0" borderId="5" xfId="0" applyNumberFormat="1" applyFont="1" applyBorder="1" applyAlignment="1" applyProtection="1">
      <alignment horizontal="center" vertical="center" wrapText="1"/>
      <protection locked="0"/>
    </xf>
    <xf numFmtId="167" fontId="8" fillId="0" borderId="14" xfId="0" applyNumberFormat="1" applyFont="1" applyBorder="1" applyAlignment="1" applyProtection="1">
      <alignment horizontal="center" vertical="center" wrapText="1"/>
      <protection locked="0"/>
    </xf>
    <xf numFmtId="14" fontId="8" fillId="0" borderId="14" xfId="0" applyNumberFormat="1" applyFont="1" applyBorder="1" applyAlignment="1" applyProtection="1">
      <alignment horizontal="center" vertical="center" wrapText="1"/>
      <protection locked="0"/>
    </xf>
    <xf numFmtId="168" fontId="7" fillId="0" borderId="6" xfId="2" applyNumberFormat="1" applyFont="1" applyBorder="1"/>
    <xf numFmtId="9" fontId="7" fillId="0" borderId="6" xfId="2" applyFont="1" applyBorder="1" applyAlignment="1" applyProtection="1"/>
    <xf numFmtId="44" fontId="7" fillId="0" borderId="6" xfId="0" applyNumberFormat="1" applyFont="1" applyBorder="1" applyProtection="1"/>
    <xf numFmtId="0" fontId="8" fillId="8" borderId="7" xfId="0" applyFont="1" applyFill="1" applyBorder="1" applyAlignment="1" applyProtection="1">
      <alignment horizontal="right" vertical="center" wrapText="1"/>
    </xf>
    <xf numFmtId="0" fontId="15" fillId="0" borderId="6" xfId="0" applyFont="1" applyFill="1" applyBorder="1" applyAlignment="1" applyProtection="1">
      <alignment horizontal="right" vertical="center"/>
    </xf>
    <xf numFmtId="9" fontId="7" fillId="0" borderId="6" xfId="2" applyFont="1" applyFill="1" applyBorder="1" applyAlignment="1" applyProtection="1"/>
    <xf numFmtId="44" fontId="7" fillId="0" borderId="5" xfId="1" applyFont="1" applyFill="1" applyBorder="1" applyAlignment="1"/>
    <xf numFmtId="9" fontId="21" fillId="0" borderId="6" xfId="2" applyFont="1" applyBorder="1" applyAlignment="1" applyProtection="1"/>
    <xf numFmtId="44" fontId="21" fillId="0" borderId="6" xfId="0" applyNumberFormat="1" applyFont="1" applyFill="1" applyBorder="1" applyProtection="1"/>
    <xf numFmtId="10" fontId="0" fillId="10" borderId="0" xfId="2" applyNumberFormat="1" applyFont="1" applyFill="1"/>
    <xf numFmtId="0" fontId="15" fillId="0" borderId="55" xfId="0" applyFont="1" applyFill="1" applyBorder="1" applyAlignment="1" applyProtection="1">
      <alignment horizontal="right" vertical="center"/>
    </xf>
    <xf numFmtId="0" fontId="8" fillId="0" borderId="7" xfId="0" applyFont="1" applyBorder="1" applyAlignment="1">
      <alignment horizontal="right" vertical="center"/>
    </xf>
    <xf numFmtId="0" fontId="13" fillId="0" borderId="2" xfId="0" applyFont="1" applyBorder="1" applyAlignment="1" applyProtection="1">
      <alignment horizontal="right" vertical="center"/>
    </xf>
    <xf numFmtId="164" fontId="13" fillId="0" borderId="3" xfId="1" applyNumberFormat="1" applyFont="1" applyBorder="1" applyAlignment="1" applyProtection="1">
      <alignment horizontal="left" vertical="center" wrapText="1"/>
      <protection locked="0"/>
    </xf>
    <xf numFmtId="0" fontId="13" fillId="4" borderId="10" xfId="0" applyFont="1" applyFill="1" applyBorder="1" applyAlignment="1" applyProtection="1">
      <alignment horizontal="right" vertical="center"/>
    </xf>
    <xf numFmtId="0" fontId="13" fillId="4" borderId="0" xfId="0" applyFont="1" applyFill="1" applyBorder="1" applyAlignment="1" applyProtection="1">
      <alignment horizontal="left" vertical="center" wrapText="1"/>
      <protection locked="0"/>
    </xf>
    <xf numFmtId="164" fontId="13" fillId="0" borderId="3" xfId="1" applyNumberFormat="1" applyFont="1" applyBorder="1" applyAlignment="1" applyProtection="1">
      <alignment horizontal="center" vertical="center" wrapText="1"/>
      <protection locked="0"/>
    </xf>
    <xf numFmtId="0" fontId="13" fillId="0" borderId="4" xfId="0" applyFont="1" applyBorder="1" applyAlignment="1" applyProtection="1">
      <alignment horizontal="right" vertical="center"/>
    </xf>
    <xf numFmtId="164" fontId="13" fillId="0" borderId="5" xfId="1" applyNumberFormat="1" applyFont="1" applyBorder="1" applyAlignment="1" applyProtection="1">
      <alignment horizontal="center" vertical="center" wrapText="1"/>
      <protection locked="0"/>
    </xf>
    <xf numFmtId="0" fontId="21" fillId="0" borderId="4" xfId="0" applyFont="1" applyBorder="1" applyAlignment="1" applyProtection="1">
      <alignment horizontal="right"/>
    </xf>
    <xf numFmtId="9" fontId="13" fillId="0" borderId="5" xfId="2" applyFont="1" applyBorder="1" applyAlignment="1" applyProtection="1">
      <alignment horizontal="center" vertical="center" wrapText="1"/>
      <protection locked="0"/>
    </xf>
    <xf numFmtId="0" fontId="21" fillId="0" borderId="20" xfId="0" applyFont="1" applyFill="1" applyBorder="1" applyAlignment="1" applyProtection="1">
      <alignment horizontal="right"/>
    </xf>
    <xf numFmtId="167" fontId="13" fillId="0" borderId="14" xfId="0" applyNumberFormat="1" applyFont="1" applyBorder="1" applyAlignment="1" applyProtection="1">
      <alignment horizontal="center" vertical="center" wrapText="1"/>
      <protection locked="0"/>
    </xf>
    <xf numFmtId="0" fontId="21" fillId="4" borderId="7" xfId="0" applyFont="1" applyFill="1" applyBorder="1" applyAlignment="1">
      <alignment horizontal="right"/>
    </xf>
    <xf numFmtId="0" fontId="21" fillId="4" borderId="9" xfId="0" applyFont="1" applyFill="1" applyBorder="1" applyAlignment="1">
      <alignment horizontal="center"/>
    </xf>
    <xf numFmtId="0" fontId="20" fillId="4" borderId="10" xfId="0" applyFont="1" applyFill="1" applyBorder="1"/>
    <xf numFmtId="0" fontId="20" fillId="4" borderId="0" xfId="0" applyFont="1" applyFill="1" applyBorder="1"/>
    <xf numFmtId="0" fontId="21" fillId="0" borderId="25" xfId="0" applyFont="1" applyBorder="1" applyAlignment="1" applyProtection="1">
      <alignment horizontal="right"/>
    </xf>
    <xf numFmtId="44" fontId="13" fillId="0" borderId="24" xfId="1" applyFont="1" applyBorder="1" applyAlignment="1" applyProtection="1">
      <alignment horizontal="center" vertical="center" wrapText="1"/>
      <protection locked="0"/>
    </xf>
    <xf numFmtId="164" fontId="13" fillId="7" borderId="25" xfId="0" applyNumberFormat="1" applyFont="1" applyFill="1" applyBorder="1" applyAlignment="1" applyProtection="1">
      <alignment horizontal="right"/>
    </xf>
    <xf numFmtId="44" fontId="13" fillId="7" borderId="24" xfId="0" applyNumberFormat="1" applyFont="1" applyFill="1" applyBorder="1" applyAlignment="1" applyProtection="1"/>
    <xf numFmtId="10" fontId="0" fillId="0" borderId="0" xfId="0" applyNumberFormat="1" applyBorder="1" applyAlignment="1">
      <alignment horizontal="center"/>
    </xf>
    <xf numFmtId="0" fontId="8" fillId="0" borderId="4" xfId="0" applyFont="1" applyBorder="1" applyAlignment="1" applyProtection="1">
      <alignment horizontal="right" vertical="center" wrapText="1"/>
    </xf>
    <xf numFmtId="9" fontId="0" fillId="0" borderId="0" xfId="2" applyFont="1" applyFill="1" applyBorder="1"/>
    <xf numFmtId="0" fontId="0" fillId="10" borderId="6" xfId="0" applyFont="1" applyFill="1" applyBorder="1" applyAlignment="1"/>
    <xf numFmtId="0" fontId="2" fillId="10" borderId="6" xfId="3" applyFill="1" applyBorder="1" applyAlignment="1" applyProtection="1"/>
    <xf numFmtId="0" fontId="0" fillId="10" borderId="6" xfId="0" applyFill="1" applyBorder="1" applyProtection="1"/>
    <xf numFmtId="0" fontId="0" fillId="10" borderId="6" xfId="0" applyFill="1" applyBorder="1"/>
    <xf numFmtId="9" fontId="2" fillId="10" borderId="6" xfId="3" applyNumberFormat="1" applyFill="1" applyBorder="1" applyProtection="1"/>
    <xf numFmtId="0" fontId="0" fillId="16" borderId="6" xfId="0" applyFont="1" applyFill="1" applyBorder="1" applyAlignment="1"/>
    <xf numFmtId="0" fontId="0" fillId="16" borderId="6" xfId="0" applyFont="1" applyFill="1" applyBorder="1" applyAlignment="1">
      <alignment horizontal="center"/>
    </xf>
    <xf numFmtId="0" fontId="2" fillId="16" borderId="6" xfId="3" applyFill="1" applyBorder="1" applyAlignment="1" applyProtection="1"/>
    <xf numFmtId="44" fontId="8" fillId="16" borderId="6" xfId="0" applyNumberFormat="1" applyFont="1" applyFill="1" applyBorder="1" applyProtection="1"/>
    <xf numFmtId="14" fontId="8" fillId="0" borderId="60" xfId="0" applyNumberFormat="1" applyFont="1" applyBorder="1" applyAlignment="1" applyProtection="1">
      <alignment horizontal="center" vertical="center" wrapText="1"/>
      <protection locked="0"/>
    </xf>
    <xf numFmtId="0" fontId="8" fillId="8" borderId="15" xfId="0" applyFont="1" applyFill="1" applyBorder="1" applyAlignment="1" applyProtection="1">
      <alignment horizontal="right" vertical="center"/>
    </xf>
    <xf numFmtId="0" fontId="25" fillId="11" borderId="16" xfId="0" applyFont="1" applyFill="1" applyBorder="1" applyAlignment="1" applyProtection="1">
      <alignment vertical="center"/>
    </xf>
    <xf numFmtId="0" fontId="0" fillId="11" borderId="16" xfId="0" applyFont="1" applyFill="1" applyBorder="1" applyAlignment="1" applyProtection="1">
      <alignment vertical="center"/>
    </xf>
    <xf numFmtId="0" fontId="0" fillId="11" borderId="16" xfId="0" applyFont="1" applyFill="1" applyBorder="1" applyProtection="1"/>
    <xf numFmtId="0" fontId="0" fillId="11" borderId="18" xfId="0" applyFont="1" applyFill="1" applyBorder="1" applyProtection="1"/>
    <xf numFmtId="0" fontId="8" fillId="4" borderId="4" xfId="0" applyFont="1" applyFill="1" applyBorder="1" applyAlignment="1">
      <alignment horizontal="right"/>
    </xf>
    <xf numFmtId="0" fontId="7" fillId="0" borderId="59" xfId="0" applyFont="1" applyBorder="1" applyAlignment="1" applyProtection="1">
      <alignment horizontal="right" vertical="center"/>
    </xf>
    <xf numFmtId="0" fontId="7" fillId="0" borderId="11" xfId="0" applyFont="1" applyBorder="1" applyAlignment="1" applyProtection="1">
      <alignment horizontal="right" vertical="center"/>
    </xf>
    <xf numFmtId="0" fontId="21" fillId="0" borderId="2" xfId="0" applyFont="1" applyBorder="1" applyAlignment="1" applyProtection="1">
      <alignment horizontal="right" vertical="center"/>
    </xf>
    <xf numFmtId="0" fontId="7" fillId="0" borderId="4" xfId="0" applyFont="1" applyBorder="1" applyAlignment="1" applyProtection="1">
      <alignment horizontal="right" vertical="center"/>
    </xf>
    <xf numFmtId="164" fontId="0" fillId="0" borderId="0" xfId="1" applyNumberFormat="1" applyFont="1"/>
    <xf numFmtId="9" fontId="0" fillId="0" borderId="40" xfId="2" applyFont="1" applyBorder="1"/>
    <xf numFmtId="171" fontId="0" fillId="0" borderId="40" xfId="5" applyNumberFormat="1" applyFont="1" applyBorder="1"/>
    <xf numFmtId="6" fontId="0" fillId="0" borderId="40" xfId="0" applyNumberFormat="1" applyBorder="1"/>
    <xf numFmtId="6" fontId="0" fillId="0" borderId="0" xfId="0" applyNumberFormat="1" applyBorder="1"/>
    <xf numFmtId="0" fontId="12" fillId="0" borderId="0" xfId="0" applyFont="1" applyFill="1" applyBorder="1" applyAlignment="1">
      <alignment horizontal="left" vertical="top" wrapText="1"/>
    </xf>
    <xf numFmtId="0" fontId="12" fillId="0" borderId="0" xfId="0" applyFont="1" applyFill="1" applyBorder="1" applyAlignment="1">
      <alignment horizontal="center" vertical="top" wrapText="1"/>
    </xf>
    <xf numFmtId="0" fontId="11" fillId="0" borderId="0" xfId="0" applyFont="1" applyFill="1" applyBorder="1" applyAlignment="1">
      <alignment vertical="top" wrapText="1"/>
    </xf>
    <xf numFmtId="0" fontId="11" fillId="0" borderId="0" xfId="0" applyFont="1" applyFill="1" applyBorder="1" applyAlignment="1">
      <alignment horizontal="center" vertical="top" wrapText="1"/>
    </xf>
    <xf numFmtId="10" fontId="11" fillId="0" borderId="0" xfId="0" applyNumberFormat="1" applyFont="1" applyFill="1" applyBorder="1" applyAlignment="1">
      <alignment horizontal="center" vertical="top" wrapText="1"/>
    </xf>
    <xf numFmtId="0" fontId="11" fillId="0" borderId="0" xfId="0" applyFont="1" applyFill="1" applyBorder="1" applyAlignment="1">
      <alignment vertical="top"/>
    </xf>
    <xf numFmtId="0" fontId="0" fillId="17" borderId="6" xfId="0" applyFill="1" applyBorder="1"/>
    <xf numFmtId="0" fontId="0" fillId="6" borderId="15" xfId="0" applyFill="1" applyBorder="1"/>
    <xf numFmtId="0" fontId="0" fillId="6" borderId="16" xfId="0" applyFill="1" applyBorder="1"/>
    <xf numFmtId="0" fontId="0" fillId="6" borderId="18" xfId="0" applyFill="1" applyBorder="1"/>
    <xf numFmtId="0" fontId="11" fillId="17" borderId="4" xfId="0" applyFont="1" applyFill="1" applyBorder="1" applyAlignment="1">
      <alignment vertical="top"/>
    </xf>
    <xf numFmtId="10" fontId="0" fillId="0" borderId="5" xfId="0" applyNumberFormat="1" applyBorder="1" applyAlignment="1">
      <alignment horizontal="center"/>
    </xf>
    <xf numFmtId="0" fontId="0" fillId="17" borderId="44" xfId="0" applyFill="1" applyBorder="1"/>
    <xf numFmtId="0" fontId="0" fillId="17" borderId="45" xfId="0" applyFill="1" applyBorder="1"/>
    <xf numFmtId="10" fontId="0" fillId="0" borderId="14" xfId="0" applyNumberFormat="1" applyBorder="1" applyAlignment="1">
      <alignment horizontal="center"/>
    </xf>
    <xf numFmtId="10" fontId="2" fillId="16" borderId="6" xfId="3" applyNumberFormat="1" applyFill="1" applyBorder="1" applyAlignment="1" applyProtection="1">
      <alignment horizontal="center"/>
    </xf>
    <xf numFmtId="0" fontId="0" fillId="0" borderId="39" xfId="0" quotePrefix="1" applyBorder="1" applyAlignment="1">
      <alignment horizontal="left" vertical="center" wrapText="1"/>
    </xf>
    <xf numFmtId="0" fontId="0" fillId="0" borderId="43" xfId="0" quotePrefix="1" applyBorder="1" applyAlignment="1">
      <alignment horizontal="left" vertical="center" wrapText="1"/>
    </xf>
    <xf numFmtId="0" fontId="0" fillId="0" borderId="33" xfId="0" quotePrefix="1" applyBorder="1" applyAlignment="1">
      <alignment horizontal="left" vertical="center" wrapText="1"/>
    </xf>
    <xf numFmtId="0" fontId="0" fillId="0" borderId="12" xfId="0" applyBorder="1" applyAlignment="1">
      <alignment horizontal="left" vertical="center"/>
    </xf>
    <xf numFmtId="0" fontId="0" fillId="0" borderId="31" xfId="0" applyBorder="1" applyAlignment="1">
      <alignment horizontal="left" vertical="center"/>
    </xf>
    <xf numFmtId="0" fontId="0" fillId="0" borderId="49" xfId="0" applyBorder="1" applyAlignment="1">
      <alignment horizontal="center" vertical="center" wrapText="1"/>
    </xf>
    <xf numFmtId="0" fontId="0" fillId="0" borderId="43" xfId="0" applyBorder="1" applyAlignment="1">
      <alignment horizontal="left" vertical="center" wrapText="1"/>
    </xf>
    <xf numFmtId="0" fontId="0" fillId="0" borderId="33" xfId="0" applyBorder="1" applyAlignment="1">
      <alignment horizontal="left" vertical="center" wrapText="1"/>
    </xf>
    <xf numFmtId="0" fontId="0" fillId="0" borderId="39" xfId="0" quotePrefix="1" applyFill="1" applyBorder="1" applyAlignment="1">
      <alignment horizontal="left" vertical="center" wrapText="1"/>
    </xf>
    <xf numFmtId="0" fontId="0" fillId="0" borderId="43" xfId="0" quotePrefix="1" applyFill="1" applyBorder="1" applyAlignment="1">
      <alignment horizontal="left" vertical="center" wrapText="1"/>
    </xf>
    <xf numFmtId="0" fontId="0" fillId="0" borderId="33" xfId="0" quotePrefix="1" applyFill="1" applyBorder="1" applyAlignment="1">
      <alignment horizontal="left" vertical="center" wrapText="1"/>
    </xf>
    <xf numFmtId="0" fontId="0" fillId="0" borderId="39" xfId="0" quotePrefix="1" applyBorder="1" applyAlignment="1">
      <alignment horizontal="left"/>
    </xf>
    <xf numFmtId="0" fontId="0" fillId="0" borderId="43" xfId="0" quotePrefix="1" applyBorder="1" applyAlignment="1">
      <alignment horizontal="left"/>
    </xf>
    <xf numFmtId="0" fontId="0" fillId="0" borderId="33" xfId="0" quotePrefix="1" applyBorder="1" applyAlignment="1">
      <alignment horizontal="left"/>
    </xf>
    <xf numFmtId="0" fontId="0" fillId="0" borderId="49" xfId="0" quotePrefix="1" applyBorder="1" applyAlignment="1">
      <alignment horizontal="center" vertical="center" wrapText="1"/>
    </xf>
    <xf numFmtId="0" fontId="0" fillId="0" borderId="43" xfId="0" applyBorder="1" applyAlignment="1">
      <alignment horizontal="left" wrapText="1"/>
    </xf>
    <xf numFmtId="0" fontId="0" fillId="0" borderId="33" xfId="0" applyBorder="1" applyAlignment="1">
      <alignment horizontal="left" wrapText="1"/>
    </xf>
    <xf numFmtId="0" fontId="0" fillId="0" borderId="43" xfId="0" applyBorder="1" applyAlignment="1">
      <alignment horizontal="left"/>
    </xf>
    <xf numFmtId="0" fontId="0" fillId="0" borderId="33" xfId="0" applyBorder="1" applyAlignment="1">
      <alignment horizontal="left"/>
    </xf>
    <xf numFmtId="0" fontId="0" fillId="0" borderId="49" xfId="0" applyBorder="1" applyAlignment="1">
      <alignment horizontal="center" vertical="center"/>
    </xf>
    <xf numFmtId="0" fontId="0" fillId="0" borderId="49" xfId="0" quotePrefix="1" applyBorder="1" applyAlignment="1">
      <alignment horizontal="center" vertical="center"/>
    </xf>
    <xf numFmtId="0" fontId="7" fillId="0" borderId="39" xfId="0" applyFont="1" applyBorder="1" applyAlignment="1">
      <alignment horizontal="center"/>
    </xf>
    <xf numFmtId="0" fontId="7" fillId="0" borderId="41" xfId="0" applyFont="1" applyBorder="1" applyAlignment="1">
      <alignment horizontal="center"/>
    </xf>
    <xf numFmtId="164" fontId="23" fillId="0" borderId="55" xfId="4" applyNumberFormat="1" applyFont="1" applyBorder="1" applyAlignment="1" applyProtection="1">
      <alignment horizontal="center" vertical="center" wrapText="1"/>
      <protection locked="0"/>
    </xf>
    <xf numFmtId="164" fontId="7" fillId="0" borderId="55" xfId="0" applyNumberFormat="1" applyFont="1" applyFill="1" applyBorder="1" applyAlignment="1" applyProtection="1">
      <alignment horizontal="center" vertical="center"/>
    </xf>
    <xf numFmtId="0" fontId="15" fillId="0" borderId="55" xfId="0" applyFont="1" applyFill="1" applyBorder="1" applyAlignment="1" applyProtection="1">
      <alignment horizontal="right" vertical="center"/>
    </xf>
    <xf numFmtId="9" fontId="24" fillId="14" borderId="6" xfId="2" applyFont="1" applyFill="1" applyBorder="1" applyAlignment="1" applyProtection="1">
      <alignment horizontal="center" vertical="center" wrapText="1"/>
      <protection locked="0"/>
    </xf>
    <xf numFmtId="164" fontId="23" fillId="14" borderId="6" xfId="4" applyNumberFormat="1" applyFont="1" applyFill="1" applyBorder="1" applyAlignment="1" applyProtection="1">
      <alignment horizontal="center" vertical="center" wrapText="1"/>
      <protection locked="0"/>
    </xf>
    <xf numFmtId="0" fontId="15" fillId="0" borderId="6" xfId="0" applyFont="1" applyFill="1" applyBorder="1" applyAlignment="1" applyProtection="1">
      <alignment horizontal="right" vertical="center" wrapText="1"/>
    </xf>
    <xf numFmtId="0" fontId="7" fillId="8" borderId="0" xfId="0" applyFont="1" applyFill="1" applyBorder="1" applyAlignment="1">
      <alignment horizontal="center" vertical="center"/>
    </xf>
    <xf numFmtId="0" fontId="14" fillId="11" borderId="0" xfId="0" applyFont="1" applyFill="1" applyBorder="1" applyAlignment="1">
      <alignment horizontal="left" vertical="center" wrapText="1"/>
    </xf>
    <xf numFmtId="0" fontId="14" fillId="11" borderId="19" xfId="0" applyFont="1" applyFill="1" applyBorder="1" applyAlignment="1">
      <alignment horizontal="left" vertical="center" wrapText="1"/>
    </xf>
    <xf numFmtId="0" fontId="7" fillId="0" borderId="7" xfId="0" applyFont="1" applyBorder="1" applyAlignment="1">
      <alignment horizontal="center"/>
    </xf>
    <xf numFmtId="0" fontId="7" fillId="0" borderId="9" xfId="0" applyFont="1" applyBorder="1" applyAlignment="1">
      <alignment horizontal="center"/>
    </xf>
    <xf numFmtId="44" fontId="7" fillId="0" borderId="7" xfId="1" applyFont="1" applyBorder="1" applyAlignment="1">
      <alignment horizontal="center"/>
    </xf>
    <xf numFmtId="44" fontId="7" fillId="0" borderId="9" xfId="1" applyFont="1" applyBorder="1" applyAlignment="1">
      <alignment horizontal="center"/>
    </xf>
    <xf numFmtId="164" fontId="7" fillId="0" borderId="7" xfId="1" applyNumberFormat="1" applyFont="1" applyBorder="1" applyAlignment="1">
      <alignment horizontal="center"/>
    </xf>
    <xf numFmtId="164" fontId="7" fillId="0" borderId="9" xfId="1" applyNumberFormat="1" applyFont="1" applyBorder="1" applyAlignment="1">
      <alignment horizontal="center"/>
    </xf>
    <xf numFmtId="0" fontId="21" fillId="8" borderId="0" xfId="0" applyFont="1" applyFill="1" applyAlignment="1">
      <alignment horizontal="center"/>
    </xf>
    <xf numFmtId="0" fontId="20" fillId="8" borderId="0" xfId="0" applyFont="1" applyFill="1" applyAlignment="1">
      <alignment horizontal="center"/>
    </xf>
    <xf numFmtId="0" fontId="14" fillId="11" borderId="0" xfId="0" applyFont="1" applyFill="1" applyBorder="1" applyAlignment="1">
      <alignment horizontal="left"/>
    </xf>
    <xf numFmtId="0" fontId="14" fillId="11" borderId="19" xfId="0" applyFont="1" applyFill="1" applyBorder="1" applyAlignment="1">
      <alignment horizontal="left"/>
    </xf>
    <xf numFmtId="0" fontId="7" fillId="8" borderId="8"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44" fontId="7" fillId="0" borderId="7" xfId="1" applyFont="1" applyBorder="1" applyAlignment="1">
      <alignment horizontal="center" vertical="center"/>
    </xf>
    <xf numFmtId="44" fontId="7" fillId="0" borderId="9" xfId="1" applyFont="1" applyBorder="1" applyAlignment="1">
      <alignment horizontal="center" vertical="center"/>
    </xf>
    <xf numFmtId="0" fontId="8" fillId="0" borderId="50" xfId="0" applyFont="1" applyBorder="1" applyAlignment="1" applyProtection="1">
      <alignment horizontal="right" vertical="top"/>
    </xf>
    <xf numFmtId="0" fontId="8" fillId="0" borderId="51" xfId="0" applyFont="1" applyBorder="1" applyAlignment="1" applyProtection="1">
      <alignment horizontal="right" vertical="top"/>
    </xf>
    <xf numFmtId="0" fontId="8" fillId="0" borderId="15" xfId="0" applyFont="1" applyBorder="1" applyAlignment="1" applyProtection="1">
      <alignment horizontal="left" vertical="top" wrapText="1"/>
      <protection locked="0"/>
    </xf>
    <xf numFmtId="0" fontId="8" fillId="0" borderId="16" xfId="0" applyFont="1" applyBorder="1" applyAlignment="1" applyProtection="1">
      <alignment horizontal="left" vertical="top" wrapText="1"/>
      <protection locked="0"/>
    </xf>
    <xf numFmtId="0" fontId="8" fillId="0" borderId="18"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31" xfId="0" applyFont="1" applyBorder="1" applyAlignment="1" applyProtection="1">
      <alignment horizontal="left" vertical="top" wrapText="1"/>
      <protection locked="0"/>
    </xf>
    <xf numFmtId="0" fontId="6" fillId="4" borderId="0" xfId="4" applyFill="1" applyBorder="1" applyAlignment="1" applyProtection="1">
      <alignment horizontal="center"/>
    </xf>
    <xf numFmtId="0" fontId="7" fillId="0" borderId="2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8" borderId="0" xfId="0" applyFont="1" applyFill="1" applyAlignment="1">
      <alignment horizontal="center" vertical="center"/>
    </xf>
    <xf numFmtId="0" fontId="8" fillId="9" borderId="7" xfId="0" applyFont="1" applyFill="1" applyBorder="1" applyAlignment="1">
      <alignment horizontal="right" vertical="center"/>
    </xf>
    <xf numFmtId="0" fontId="8" fillId="9" borderId="21" xfId="0" applyFont="1" applyFill="1" applyBorder="1" applyAlignment="1">
      <alignment horizontal="right" vertical="center"/>
    </xf>
    <xf numFmtId="0" fontId="7" fillId="8" borderId="0" xfId="0" applyFont="1" applyFill="1" applyBorder="1" applyAlignment="1">
      <alignment horizontal="center"/>
    </xf>
    <xf numFmtId="0" fontId="8" fillId="9" borderId="34" xfId="0" applyFont="1" applyFill="1" applyBorder="1" applyAlignment="1">
      <alignment horizontal="right"/>
    </xf>
    <xf numFmtId="0" fontId="8" fillId="9" borderId="26" xfId="0" applyFont="1" applyFill="1" applyBorder="1" applyAlignment="1">
      <alignment horizontal="right"/>
    </xf>
    <xf numFmtId="0" fontId="0" fillId="0" borderId="40" xfId="0" applyBorder="1" applyAlignment="1" applyProtection="1">
      <alignment horizontal="center"/>
    </xf>
    <xf numFmtId="0" fontId="0" fillId="0" borderId="41" xfId="0" applyBorder="1" applyAlignment="1" applyProtection="1">
      <alignment horizontal="center"/>
    </xf>
    <xf numFmtId="0" fontId="15" fillId="12" borderId="15" xfId="0" applyFont="1" applyFill="1" applyBorder="1" applyAlignment="1">
      <alignment horizontal="left" vertical="top" wrapText="1"/>
    </xf>
    <xf numFmtId="0" fontId="15" fillId="12" borderId="16" xfId="0" applyFont="1" applyFill="1" applyBorder="1" applyAlignment="1">
      <alignment horizontal="left" vertical="top" wrapText="1"/>
    </xf>
    <xf numFmtId="0" fontId="15" fillId="12" borderId="18" xfId="0" applyFont="1" applyFill="1" applyBorder="1" applyAlignment="1">
      <alignment horizontal="left" vertical="top" wrapText="1"/>
    </xf>
    <xf numFmtId="0" fontId="15" fillId="12" borderId="10" xfId="0" applyFont="1" applyFill="1" applyBorder="1" applyAlignment="1">
      <alignment horizontal="left" vertical="top" wrapText="1"/>
    </xf>
    <xf numFmtId="0" fontId="15" fillId="12" borderId="0" xfId="0" applyFont="1" applyFill="1" applyBorder="1" applyAlignment="1">
      <alignment horizontal="left" vertical="top" wrapText="1"/>
    </xf>
    <xf numFmtId="0" fontId="15" fillId="12" borderId="19" xfId="0" applyFont="1" applyFill="1" applyBorder="1" applyAlignment="1">
      <alignment horizontal="left" vertical="top" wrapText="1"/>
    </xf>
    <xf numFmtId="0" fontId="15" fillId="12" borderId="11" xfId="0" applyFont="1" applyFill="1" applyBorder="1" applyAlignment="1">
      <alignment horizontal="left" vertical="top" wrapText="1"/>
    </xf>
    <xf numFmtId="0" fontId="15" fillId="12" borderId="12" xfId="0" applyFont="1" applyFill="1" applyBorder="1" applyAlignment="1">
      <alignment horizontal="left" vertical="top" wrapText="1"/>
    </xf>
    <xf numFmtId="0" fontId="15" fillId="12" borderId="31" xfId="0" applyFont="1" applyFill="1" applyBorder="1" applyAlignment="1">
      <alignment horizontal="left" vertical="top" wrapText="1"/>
    </xf>
    <xf numFmtId="0" fontId="8" fillId="0" borderId="50" xfId="0" applyFont="1" applyBorder="1" applyAlignment="1" applyProtection="1">
      <alignment horizontal="right" vertical="center"/>
    </xf>
    <xf numFmtId="0" fontId="8" fillId="0" borderId="51" xfId="0" applyFont="1" applyBorder="1" applyAlignment="1" applyProtection="1">
      <alignment horizontal="right" vertical="center"/>
    </xf>
    <xf numFmtId="0" fontId="7" fillId="8" borderId="12" xfId="0" applyFont="1" applyFill="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6" fillId="0" borderId="7" xfId="4" applyBorder="1" applyAlignment="1" applyProtection="1">
      <alignment horizontal="center" vertical="center" wrapText="1"/>
      <protection locked="0"/>
    </xf>
    <xf numFmtId="0" fontId="6" fillId="0" borderId="8" xfId="4" applyBorder="1" applyAlignment="1" applyProtection="1">
      <alignment horizontal="center" vertical="center" wrapText="1"/>
      <protection locked="0"/>
    </xf>
    <xf numFmtId="0" fontId="6" fillId="0" borderId="9" xfId="4"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8" fillId="6" borderId="40" xfId="0" applyFont="1" applyFill="1" applyBorder="1" applyAlignment="1">
      <alignment horizontal="center"/>
    </xf>
    <xf numFmtId="0" fontId="8" fillId="6" borderId="41" xfId="0" applyFont="1" applyFill="1" applyBorder="1" applyAlignment="1">
      <alignment horizontal="center"/>
    </xf>
    <xf numFmtId="0" fontId="8" fillId="6" borderId="39" xfId="0" applyFont="1" applyFill="1" applyBorder="1" applyAlignment="1">
      <alignment horizontal="center"/>
    </xf>
    <xf numFmtId="0" fontId="8" fillId="0" borderId="7" xfId="0" applyFont="1" applyBorder="1" applyAlignment="1" applyProtection="1">
      <alignment horizontal="right"/>
    </xf>
    <xf numFmtId="0" fontId="8" fillId="0" borderId="8" xfId="0" applyFont="1" applyBorder="1" applyAlignment="1" applyProtection="1">
      <alignment horizontal="right"/>
    </xf>
    <xf numFmtId="0" fontId="14" fillId="15" borderId="11" xfId="0" applyFont="1" applyFill="1" applyBorder="1" applyAlignment="1" applyProtection="1">
      <alignment horizontal="center" vertical="center" wrapText="1"/>
    </xf>
    <xf numFmtId="0" fontId="14" fillId="15" borderId="12" xfId="0" applyFont="1" applyFill="1" applyBorder="1" applyAlignment="1" applyProtection="1">
      <alignment horizontal="center" vertical="center" wrapText="1"/>
    </xf>
    <xf numFmtId="0" fontId="14" fillId="15" borderId="31" xfId="0" applyFont="1" applyFill="1" applyBorder="1" applyAlignment="1" applyProtection="1">
      <alignment horizontal="center" vertical="center" wrapText="1"/>
    </xf>
    <xf numFmtId="0" fontId="7" fillId="0" borderId="39" xfId="0" applyNumberFormat="1" applyFont="1" applyFill="1" applyBorder="1" applyAlignment="1" applyProtection="1">
      <alignment horizontal="right"/>
    </xf>
    <xf numFmtId="0" fontId="7" fillId="0" borderId="43" xfId="0" applyNumberFormat="1" applyFont="1" applyFill="1" applyBorder="1" applyAlignment="1" applyProtection="1">
      <alignment horizontal="right"/>
    </xf>
    <xf numFmtId="0" fontId="7" fillId="0" borderId="41" xfId="0" applyNumberFormat="1" applyFont="1" applyFill="1" applyBorder="1" applyAlignment="1" applyProtection="1">
      <alignment horizontal="right"/>
    </xf>
    <xf numFmtId="0" fontId="7" fillId="0" borderId="34" xfId="0" applyNumberFormat="1" applyFont="1" applyBorder="1" applyAlignment="1">
      <alignment horizontal="right"/>
    </xf>
    <xf numFmtId="0" fontId="7" fillId="0" borderId="26" xfId="0" applyNumberFormat="1" applyFont="1" applyBorder="1" applyAlignment="1">
      <alignment horizontal="right"/>
    </xf>
    <xf numFmtId="0" fontId="7" fillId="0" borderId="67" xfId="0" applyNumberFormat="1" applyFont="1" applyBorder="1" applyAlignment="1">
      <alignment horizontal="right"/>
    </xf>
    <xf numFmtId="0" fontId="7" fillId="0" borderId="39" xfId="0" applyNumberFormat="1" applyFont="1" applyBorder="1" applyAlignment="1">
      <alignment horizontal="right"/>
    </xf>
    <xf numFmtId="0" fontId="7" fillId="0" borderId="43" xfId="0" applyNumberFormat="1" applyFont="1" applyBorder="1" applyAlignment="1">
      <alignment horizontal="right"/>
    </xf>
    <xf numFmtId="0" fontId="7" fillId="0" borderId="41" xfId="0" applyNumberFormat="1" applyFont="1" applyBorder="1" applyAlignment="1">
      <alignment horizontal="right"/>
    </xf>
    <xf numFmtId="164" fontId="7" fillId="0" borderId="6" xfId="1" applyNumberFormat="1" applyFont="1" applyBorder="1" applyAlignment="1">
      <alignment horizontal="center"/>
    </xf>
    <xf numFmtId="164" fontId="7" fillId="0" borderId="5" xfId="1" applyNumberFormat="1" applyFont="1" applyBorder="1" applyAlignment="1">
      <alignment horizontal="center"/>
    </xf>
    <xf numFmtId="164" fontId="7" fillId="0" borderId="55" xfId="0" applyNumberFormat="1" applyFont="1" applyFill="1" applyBorder="1" applyAlignment="1" applyProtection="1">
      <alignment horizontal="center"/>
    </xf>
    <xf numFmtId="164" fontId="7" fillId="0" borderId="60" xfId="0" applyNumberFormat="1" applyFont="1" applyFill="1" applyBorder="1" applyAlignment="1" applyProtection="1">
      <alignment horizontal="center"/>
    </xf>
    <xf numFmtId="164" fontId="8" fillId="7" borderId="64" xfId="0" applyNumberFormat="1" applyFont="1" applyFill="1" applyBorder="1" applyAlignment="1" applyProtection="1">
      <alignment horizontal="right"/>
    </xf>
    <xf numFmtId="164" fontId="8" fillId="7" borderId="65" xfId="0" applyNumberFormat="1" applyFont="1" applyFill="1" applyBorder="1" applyAlignment="1" applyProtection="1">
      <alignment horizontal="right"/>
    </xf>
    <xf numFmtId="164" fontId="8" fillId="7" borderId="66" xfId="0" applyNumberFormat="1" applyFont="1" applyFill="1" applyBorder="1" applyAlignment="1" applyProtection="1">
      <alignment horizontal="right"/>
    </xf>
    <xf numFmtId="164" fontId="7" fillId="0" borderId="6" xfId="1" applyNumberFormat="1" applyFont="1" applyFill="1" applyBorder="1" applyAlignment="1" applyProtection="1">
      <alignment horizontal="center"/>
    </xf>
    <xf numFmtId="164" fontId="7" fillId="0" borderId="5" xfId="1" applyNumberFormat="1" applyFont="1" applyFill="1" applyBorder="1" applyAlignment="1" applyProtection="1">
      <alignment horizontal="center"/>
    </xf>
    <xf numFmtId="164" fontId="7" fillId="0" borderId="29" xfId="1" applyNumberFormat="1" applyFont="1" applyBorder="1" applyAlignment="1">
      <alignment horizontal="center"/>
    </xf>
    <xf numFmtId="164" fontId="7" fillId="0" borderId="30" xfId="1" applyNumberFormat="1" applyFont="1" applyBorder="1" applyAlignment="1">
      <alignment horizontal="center"/>
    </xf>
    <xf numFmtId="0" fontId="7" fillId="0" borderId="38" xfId="0" applyNumberFormat="1" applyFont="1" applyFill="1" applyBorder="1" applyAlignment="1" applyProtection="1">
      <alignment horizontal="right"/>
    </xf>
    <xf numFmtId="0" fontId="7" fillId="0" borderId="46" xfId="0" applyNumberFormat="1" applyFont="1" applyFill="1" applyBorder="1" applyAlignment="1" applyProtection="1">
      <alignment horizontal="right"/>
    </xf>
    <xf numFmtId="0" fontId="7" fillId="0" borderId="47" xfId="0" applyNumberFormat="1" applyFont="1" applyFill="1" applyBorder="1" applyAlignment="1" applyProtection="1">
      <alignment horizontal="right"/>
    </xf>
    <xf numFmtId="164" fontId="8" fillId="7" borderId="27" xfId="0" applyNumberFormat="1" applyFont="1" applyFill="1" applyBorder="1" applyAlignment="1" applyProtection="1">
      <alignment horizontal="center"/>
    </xf>
    <xf numFmtId="164" fontId="8" fillId="7" borderId="28" xfId="0" applyNumberFormat="1" applyFont="1" applyFill="1" applyBorder="1" applyAlignment="1" applyProtection="1">
      <alignment horizontal="center"/>
    </xf>
    <xf numFmtId="164" fontId="10" fillId="7" borderId="7" xfId="0" applyNumberFormat="1" applyFont="1" applyFill="1" applyBorder="1" applyAlignment="1" applyProtection="1">
      <alignment horizontal="right"/>
    </xf>
    <xf numFmtId="164" fontId="10" fillId="7" borderId="8" xfId="0" applyNumberFormat="1" applyFont="1" applyFill="1" applyBorder="1" applyAlignment="1" applyProtection="1">
      <alignment horizontal="right"/>
    </xf>
    <xf numFmtId="164" fontId="10" fillId="7" borderId="21" xfId="0" applyNumberFormat="1" applyFont="1" applyFill="1" applyBorder="1" applyAlignment="1" applyProtection="1">
      <alignment horizontal="right"/>
    </xf>
    <xf numFmtId="44" fontId="10" fillId="7" borderId="23" xfId="0" applyNumberFormat="1" applyFont="1" applyFill="1" applyBorder="1" applyAlignment="1" applyProtection="1">
      <alignment horizontal="center"/>
    </xf>
    <xf numFmtId="44" fontId="10" fillId="7" borderId="24" xfId="0" applyNumberFormat="1" applyFont="1" applyFill="1" applyBorder="1" applyAlignment="1" applyProtection="1">
      <alignment horizontal="center"/>
    </xf>
    <xf numFmtId="164" fontId="8" fillId="16" borderId="6" xfId="0" applyNumberFormat="1" applyFont="1" applyFill="1" applyBorder="1" applyAlignment="1" applyProtection="1">
      <alignment horizontal="center"/>
    </xf>
    <xf numFmtId="0" fontId="8" fillId="16" borderId="6" xfId="0" applyFont="1" applyFill="1" applyBorder="1" applyAlignment="1" applyProtection="1">
      <alignment horizontal="center"/>
    </xf>
    <xf numFmtId="164" fontId="7" fillId="0" borderId="6" xfId="0" applyNumberFormat="1" applyFont="1" applyFill="1" applyBorder="1" applyAlignment="1" applyProtection="1">
      <alignment horizontal="center"/>
    </xf>
    <xf numFmtId="164" fontId="7" fillId="0" borderId="5" xfId="0" applyNumberFormat="1" applyFont="1" applyFill="1" applyBorder="1" applyAlignment="1" applyProtection="1">
      <alignment horizontal="center"/>
    </xf>
    <xf numFmtId="0" fontId="7" fillId="0" borderId="39" xfId="0" quotePrefix="1" applyFont="1" applyBorder="1" applyAlignment="1">
      <alignment horizontal="left"/>
    </xf>
    <xf numFmtId="0" fontId="7" fillId="0" borderId="43" xfId="0" quotePrefix="1" applyFont="1" applyBorder="1" applyAlignment="1">
      <alignment horizontal="left"/>
    </xf>
    <xf numFmtId="0" fontId="7" fillId="0" borderId="33" xfId="0" quotePrefix="1" applyFont="1" applyBorder="1" applyAlignment="1">
      <alignment horizontal="left"/>
    </xf>
    <xf numFmtId="0" fontId="7" fillId="12" borderId="56" xfId="0" quotePrefix="1" applyFont="1" applyFill="1" applyBorder="1" applyAlignment="1">
      <alignment horizontal="left"/>
    </xf>
    <xf numFmtId="0" fontId="7" fillId="12" borderId="57" xfId="0" quotePrefix="1" applyFont="1" applyFill="1" applyBorder="1" applyAlignment="1">
      <alignment horizontal="left"/>
    </xf>
    <xf numFmtId="0" fontId="7" fillId="12" borderId="58" xfId="0" quotePrefix="1" applyFont="1" applyFill="1" applyBorder="1" applyAlignment="1">
      <alignment horizontal="left"/>
    </xf>
    <xf numFmtId="0" fontId="19" fillId="13" borderId="52" xfId="0" quotePrefix="1" applyFont="1" applyFill="1" applyBorder="1" applyAlignment="1">
      <alignment horizontal="left"/>
    </xf>
    <xf numFmtId="0" fontId="19" fillId="13" borderId="53" xfId="0" quotePrefix="1" applyFont="1" applyFill="1" applyBorder="1" applyAlignment="1">
      <alignment horizontal="left"/>
    </xf>
    <xf numFmtId="0" fontId="19" fillId="13" borderId="54" xfId="0" quotePrefix="1" applyFont="1" applyFill="1" applyBorder="1" applyAlignment="1">
      <alignment horizontal="left"/>
    </xf>
    <xf numFmtId="0" fontId="7" fillId="4" borderId="6" xfId="0" applyFont="1" applyFill="1" applyBorder="1" applyAlignment="1">
      <alignment horizontal="center"/>
    </xf>
    <xf numFmtId="0" fontId="21" fillId="8" borderId="16" xfId="4" applyFont="1" applyFill="1" applyBorder="1" applyAlignment="1" applyProtection="1">
      <alignment horizontal="center" vertical="center"/>
    </xf>
    <xf numFmtId="0" fontId="7" fillId="8" borderId="0" xfId="0" applyFont="1" applyFill="1" applyBorder="1" applyAlignment="1" applyProtection="1">
      <alignment horizontal="center" vertical="center"/>
      <protection locked="0"/>
    </xf>
    <xf numFmtId="0" fontId="8" fillId="0" borderId="6" xfId="0" applyFont="1" applyBorder="1" applyAlignment="1" applyProtection="1">
      <alignment horizontal="center" vertical="center" wrapText="1"/>
      <protection locked="0"/>
    </xf>
    <xf numFmtId="0" fontId="8" fillId="0" borderId="63"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39" xfId="0" applyFont="1" applyBorder="1" applyAlignment="1" applyProtection="1">
      <alignment horizontal="right" vertical="center" wrapText="1"/>
    </xf>
    <xf numFmtId="0" fontId="8" fillId="0" borderId="41" xfId="0" applyFont="1" applyBorder="1" applyAlignment="1" applyProtection="1">
      <alignment horizontal="right" vertical="center" wrapText="1"/>
    </xf>
    <xf numFmtId="168" fontId="8" fillId="0" borderId="6" xfId="2" applyNumberFormat="1" applyFont="1" applyBorder="1" applyAlignment="1" applyProtection="1">
      <alignment horizontal="center" vertical="center" wrapText="1"/>
      <protection locked="0"/>
    </xf>
    <xf numFmtId="0" fontId="8" fillId="0" borderId="61" xfId="0" applyFont="1" applyBorder="1" applyAlignment="1" applyProtection="1">
      <alignment horizontal="center" vertical="center" wrapText="1"/>
      <protection locked="0"/>
    </xf>
    <xf numFmtId="0" fontId="8" fillId="0" borderId="62" xfId="0" applyFont="1" applyBorder="1" applyAlignment="1" applyProtection="1">
      <alignment horizontal="center" vertical="center" wrapText="1"/>
      <protection locked="0"/>
    </xf>
    <xf numFmtId="0" fontId="8" fillId="0" borderId="38" xfId="0" applyFont="1" applyBorder="1" applyAlignment="1" applyProtection="1">
      <alignment horizontal="right" vertical="center" wrapText="1"/>
    </xf>
    <xf numFmtId="0" fontId="8" fillId="0" borderId="47" xfId="0" applyFont="1" applyBorder="1" applyAlignment="1" applyProtection="1">
      <alignment horizontal="right" vertical="center" wrapText="1"/>
    </xf>
    <xf numFmtId="0" fontId="8" fillId="8" borderId="50" xfId="0" applyFont="1" applyFill="1" applyBorder="1" applyAlignment="1" applyProtection="1">
      <alignment horizontal="right" vertical="center"/>
    </xf>
    <xf numFmtId="0" fontId="8" fillId="8" borderId="51" xfId="0" applyFont="1" applyFill="1" applyBorder="1" applyAlignment="1" applyProtection="1">
      <alignment horizontal="right" vertical="center"/>
    </xf>
    <xf numFmtId="44" fontId="8" fillId="0" borderId="40" xfId="0" applyNumberFormat="1" applyFont="1" applyFill="1" applyBorder="1" applyAlignment="1" applyProtection="1">
      <alignment horizontal="center"/>
    </xf>
    <xf numFmtId="44" fontId="8" fillId="0" borderId="33" xfId="0" applyNumberFormat="1" applyFont="1" applyFill="1" applyBorder="1" applyAlignment="1" applyProtection="1">
      <alignment horizontal="center"/>
    </xf>
    <xf numFmtId="0" fontId="8" fillId="0" borderId="40" xfId="0" applyNumberFormat="1" applyFont="1" applyFill="1" applyBorder="1" applyAlignment="1" applyProtection="1">
      <alignment horizontal="right"/>
    </xf>
    <xf numFmtId="0" fontId="8" fillId="0" borderId="43" xfId="0" applyNumberFormat="1" applyFont="1" applyFill="1" applyBorder="1" applyAlignment="1" applyProtection="1">
      <alignment horizontal="right"/>
    </xf>
    <xf numFmtId="0" fontId="8" fillId="0" borderId="41" xfId="0" applyNumberFormat="1" applyFont="1" applyFill="1" applyBorder="1" applyAlignment="1" applyProtection="1">
      <alignment horizontal="right"/>
    </xf>
    <xf numFmtId="0" fontId="8" fillId="0" borderId="6" xfId="0" applyNumberFormat="1" applyFont="1" applyFill="1" applyBorder="1" applyAlignment="1" applyProtection="1">
      <alignment horizontal="right"/>
    </xf>
    <xf numFmtId="0" fontId="8" fillId="4" borderId="11" xfId="0" applyFont="1" applyFill="1" applyBorder="1" applyAlignment="1" applyProtection="1">
      <alignment horizontal="right" vertical="center"/>
    </xf>
    <xf numFmtId="0" fontId="8" fillId="4" borderId="36" xfId="0" applyFont="1" applyFill="1" applyBorder="1" applyAlignment="1" applyProtection="1">
      <alignment horizontal="right" vertical="center"/>
    </xf>
    <xf numFmtId="0" fontId="8" fillId="4" borderId="10" xfId="0" applyFont="1" applyFill="1" applyBorder="1" applyAlignment="1" applyProtection="1">
      <alignment horizontal="right" vertical="center"/>
    </xf>
    <xf numFmtId="0" fontId="8" fillId="4" borderId="37" xfId="0" applyFont="1" applyFill="1" applyBorder="1" applyAlignment="1" applyProtection="1">
      <alignment horizontal="right" vertical="center"/>
    </xf>
    <xf numFmtId="0" fontId="14" fillId="11" borderId="16" xfId="0" applyFont="1" applyFill="1" applyBorder="1" applyAlignment="1" applyProtection="1">
      <alignment horizontal="left" vertical="center" wrapText="1"/>
      <protection locked="0"/>
    </xf>
    <xf numFmtId="0" fontId="14" fillId="11" borderId="18" xfId="0" applyFont="1" applyFill="1" applyBorder="1" applyAlignment="1" applyProtection="1">
      <alignment horizontal="left" vertical="center" wrapText="1"/>
      <protection locked="0"/>
    </xf>
    <xf numFmtId="0" fontId="14" fillId="11" borderId="12" xfId="0" applyFont="1" applyFill="1" applyBorder="1" applyAlignment="1" applyProtection="1">
      <alignment horizontal="left" vertical="center" wrapText="1"/>
      <protection locked="0"/>
    </xf>
    <xf numFmtId="0" fontId="14" fillId="11" borderId="31" xfId="0" applyFont="1" applyFill="1" applyBorder="1" applyAlignment="1" applyProtection="1">
      <alignment horizontal="left" vertical="center" wrapText="1"/>
      <protection locked="0"/>
    </xf>
  </cellXfs>
  <cellStyles count="8">
    <cellStyle name="Comma" xfId="5" builtinId="3"/>
    <cellStyle name="Currency" xfId="1" builtinId="4"/>
    <cellStyle name="Hyperlink" xfId="4" builtinId="8"/>
    <cellStyle name="Input" xfId="3" builtinId="20"/>
    <cellStyle name="Normal" xfId="0" builtinId="0"/>
    <cellStyle name="Normal 11" xfId="7" xr:uid="{5865B31B-2825-4D52-B916-ECE7B16E6F18}"/>
    <cellStyle name="Normal 4" xfId="6" xr:uid="{AA484B79-BBF2-4CC1-A0E9-80D758625838}"/>
    <cellStyle name="Percent" xfId="2" builtinId="5"/>
  </cellStyles>
  <dxfs count="33">
    <dxf>
      <fill>
        <patternFill>
          <bgColor theme="5" tint="0.79998168889431442"/>
        </patternFill>
      </fill>
    </dxf>
    <dxf>
      <fill>
        <patternFill>
          <bgColor theme="5" tint="0.79998168889431442"/>
        </patternFill>
      </fill>
    </dxf>
    <dxf>
      <font>
        <color theme="9" tint="-0.24994659260841701"/>
      </font>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9" tint="-0.24994659260841701"/>
      </font>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0"/>
  <sheetViews>
    <sheetView zoomScale="110" zoomScaleNormal="110" workbookViewId="0">
      <selection activeCell="K17" sqref="A17:XFD19"/>
    </sheetView>
  </sheetViews>
  <sheetFormatPr defaultColWidth="9.1796875" defaultRowHeight="14.5" x14ac:dyDescent="0.35"/>
  <cols>
    <col min="1" max="1" width="33.1796875" style="23" customWidth="1"/>
    <col min="2" max="10" width="9.1796875" style="23" customWidth="1"/>
    <col min="11" max="16384" width="9.1796875" style="23"/>
  </cols>
  <sheetData>
    <row r="1" spans="1:10" x14ac:dyDescent="0.35">
      <c r="A1" s="107" t="s">
        <v>51</v>
      </c>
      <c r="B1" s="108"/>
      <c r="C1" s="108"/>
      <c r="D1" s="108"/>
      <c r="E1" s="108"/>
      <c r="F1" s="108"/>
      <c r="G1" s="108"/>
      <c r="H1" s="108"/>
      <c r="I1" s="108"/>
      <c r="J1" s="109"/>
    </row>
    <row r="2" spans="1:10" x14ac:dyDescent="0.35">
      <c r="A2" s="208" t="s">
        <v>157</v>
      </c>
      <c r="B2" s="209"/>
      <c r="C2" s="209"/>
      <c r="D2" s="209"/>
      <c r="E2" s="209"/>
      <c r="F2" s="209"/>
      <c r="G2" s="209"/>
      <c r="H2" s="209"/>
      <c r="I2" s="209"/>
      <c r="J2" s="210"/>
    </row>
    <row r="3" spans="1:10" x14ac:dyDescent="0.35">
      <c r="A3" s="208"/>
      <c r="B3" s="209"/>
      <c r="C3" s="209"/>
      <c r="D3" s="209"/>
      <c r="E3" s="209"/>
      <c r="F3" s="209"/>
      <c r="G3" s="209"/>
      <c r="H3" s="209"/>
      <c r="I3" s="209"/>
      <c r="J3" s="210"/>
    </row>
    <row r="4" spans="1:10" x14ac:dyDescent="0.35">
      <c r="A4" s="208"/>
      <c r="B4" s="209"/>
      <c r="C4" s="209"/>
      <c r="D4" s="209"/>
      <c r="E4" s="209"/>
      <c r="F4" s="209"/>
      <c r="G4" s="209"/>
      <c r="H4" s="209"/>
      <c r="I4" s="209"/>
      <c r="J4" s="210"/>
    </row>
    <row r="5" spans="1:10" x14ac:dyDescent="0.35">
      <c r="A5" s="200" t="s">
        <v>149</v>
      </c>
      <c r="B5" s="201"/>
      <c r="C5" s="201"/>
      <c r="D5" s="201"/>
      <c r="E5" s="201"/>
      <c r="F5" s="201"/>
      <c r="G5" s="201"/>
      <c r="H5" s="201"/>
      <c r="I5" s="201"/>
      <c r="J5" s="202"/>
    </row>
    <row r="6" spans="1:10" ht="36.75" customHeight="1" x14ac:dyDescent="0.35">
      <c r="A6" s="200"/>
      <c r="B6" s="201"/>
      <c r="C6" s="201"/>
      <c r="D6" s="201"/>
      <c r="E6" s="201"/>
      <c r="F6" s="201"/>
      <c r="G6" s="201"/>
      <c r="H6" s="201"/>
      <c r="I6" s="201"/>
      <c r="J6" s="202"/>
    </row>
    <row r="7" spans="1:10" x14ac:dyDescent="0.35">
      <c r="A7" s="211" t="s">
        <v>79</v>
      </c>
      <c r="B7" s="212"/>
      <c r="C7" s="212"/>
      <c r="D7" s="212"/>
      <c r="E7" s="212"/>
      <c r="F7" s="212"/>
      <c r="G7" s="212"/>
      <c r="H7" s="212"/>
      <c r="I7" s="212"/>
      <c r="J7" s="213"/>
    </row>
    <row r="8" spans="1:10" x14ac:dyDescent="0.35">
      <c r="A8" s="110" t="s">
        <v>52</v>
      </c>
      <c r="B8" s="111"/>
      <c r="C8" s="111"/>
      <c r="D8" s="111"/>
      <c r="E8" s="111"/>
      <c r="F8" s="111"/>
      <c r="G8" s="111"/>
      <c r="H8" s="111"/>
      <c r="I8" s="111"/>
      <c r="J8" s="112"/>
    </row>
    <row r="9" spans="1:10" x14ac:dyDescent="0.35">
      <c r="A9" s="205" t="s">
        <v>53</v>
      </c>
      <c r="B9" s="206" t="s">
        <v>116</v>
      </c>
      <c r="C9" s="206"/>
      <c r="D9" s="206"/>
      <c r="E9" s="206"/>
      <c r="F9" s="206"/>
      <c r="G9" s="206"/>
      <c r="H9" s="206"/>
      <c r="I9" s="206"/>
      <c r="J9" s="207"/>
    </row>
    <row r="10" spans="1:10" ht="78" customHeight="1" x14ac:dyDescent="0.35">
      <c r="A10" s="205"/>
      <c r="B10" s="206"/>
      <c r="C10" s="206"/>
      <c r="D10" s="206"/>
      <c r="E10" s="206"/>
      <c r="F10" s="206"/>
      <c r="G10" s="206"/>
      <c r="H10" s="206"/>
      <c r="I10" s="206"/>
      <c r="J10" s="207"/>
    </row>
    <row r="11" spans="1:10" x14ac:dyDescent="0.35">
      <c r="A11" s="205" t="s">
        <v>54</v>
      </c>
      <c r="B11" s="206" t="s">
        <v>115</v>
      </c>
      <c r="C11" s="206"/>
      <c r="D11" s="206"/>
      <c r="E11" s="206"/>
      <c r="F11" s="206"/>
      <c r="G11" s="206"/>
      <c r="H11" s="206"/>
      <c r="I11" s="206"/>
      <c r="J11" s="207"/>
    </row>
    <row r="12" spans="1:10" ht="77.25" customHeight="1" x14ac:dyDescent="0.35">
      <c r="A12" s="205"/>
      <c r="B12" s="206"/>
      <c r="C12" s="206"/>
      <c r="D12" s="206"/>
      <c r="E12" s="206"/>
      <c r="F12" s="206"/>
      <c r="G12" s="206"/>
      <c r="H12" s="206"/>
      <c r="I12" s="206"/>
      <c r="J12" s="207"/>
    </row>
    <row r="13" spans="1:10" x14ac:dyDescent="0.35">
      <c r="A13" s="113" t="s">
        <v>55</v>
      </c>
      <c r="B13" s="217" t="s">
        <v>56</v>
      </c>
      <c r="C13" s="217"/>
      <c r="D13" s="217"/>
      <c r="E13" s="217"/>
      <c r="F13" s="217"/>
      <c r="G13" s="217"/>
      <c r="H13" s="217"/>
      <c r="I13" s="217"/>
      <c r="J13" s="218"/>
    </row>
    <row r="14" spans="1:10" x14ac:dyDescent="0.35">
      <c r="A14" s="219" t="s">
        <v>57</v>
      </c>
      <c r="B14" s="215" t="s">
        <v>58</v>
      </c>
      <c r="C14" s="215"/>
      <c r="D14" s="215"/>
      <c r="E14" s="215"/>
      <c r="F14" s="215"/>
      <c r="G14" s="215"/>
      <c r="H14" s="215"/>
      <c r="I14" s="215"/>
      <c r="J14" s="216"/>
    </row>
    <row r="15" spans="1:10" x14ac:dyDescent="0.35">
      <c r="A15" s="219"/>
      <c r="B15" s="215"/>
      <c r="C15" s="215"/>
      <c r="D15" s="215"/>
      <c r="E15" s="215"/>
      <c r="F15" s="215"/>
      <c r="G15" s="215"/>
      <c r="H15" s="215"/>
      <c r="I15" s="215"/>
      <c r="J15" s="216"/>
    </row>
    <row r="16" spans="1:10" x14ac:dyDescent="0.35">
      <c r="A16" s="219"/>
      <c r="B16" s="215"/>
      <c r="C16" s="215"/>
      <c r="D16" s="215"/>
      <c r="E16" s="215"/>
      <c r="F16" s="215"/>
      <c r="G16" s="215"/>
      <c r="H16" s="215"/>
      <c r="I16" s="215"/>
      <c r="J16" s="216"/>
    </row>
    <row r="17" spans="1:10" ht="15" hidden="1" customHeight="1" x14ac:dyDescent="0.35">
      <c r="A17" s="219" t="s">
        <v>59</v>
      </c>
      <c r="B17" s="215" t="s">
        <v>117</v>
      </c>
      <c r="C17" s="215"/>
      <c r="D17" s="215"/>
      <c r="E17" s="215"/>
      <c r="F17" s="215"/>
      <c r="G17" s="215"/>
      <c r="H17" s="215"/>
      <c r="I17" s="215"/>
      <c r="J17" s="216"/>
    </row>
    <row r="18" spans="1:10" hidden="1" x14ac:dyDescent="0.35">
      <c r="A18" s="219"/>
      <c r="B18" s="215"/>
      <c r="C18" s="215"/>
      <c r="D18" s="215"/>
      <c r="E18" s="215"/>
      <c r="F18" s="215"/>
      <c r="G18" s="215"/>
      <c r="H18" s="215"/>
      <c r="I18" s="215"/>
      <c r="J18" s="216"/>
    </row>
    <row r="19" spans="1:10" hidden="1" x14ac:dyDescent="0.35">
      <c r="A19" s="219"/>
      <c r="B19" s="215"/>
      <c r="C19" s="215"/>
      <c r="D19" s="215"/>
      <c r="E19" s="215"/>
      <c r="F19" s="215"/>
      <c r="G19" s="215"/>
      <c r="H19" s="215"/>
      <c r="I19" s="215"/>
      <c r="J19" s="216"/>
    </row>
    <row r="20" spans="1:10" ht="15" customHeight="1" x14ac:dyDescent="0.35">
      <c r="A20" s="220" t="s">
        <v>76</v>
      </c>
      <c r="B20" s="215" t="s">
        <v>60</v>
      </c>
      <c r="C20" s="215"/>
      <c r="D20" s="215"/>
      <c r="E20" s="215"/>
      <c r="F20" s="215"/>
      <c r="G20" s="215"/>
      <c r="H20" s="215"/>
      <c r="I20" s="215"/>
      <c r="J20" s="216"/>
    </row>
    <row r="21" spans="1:10" x14ac:dyDescent="0.35">
      <c r="A21" s="220"/>
      <c r="B21" s="215"/>
      <c r="C21" s="215"/>
      <c r="D21" s="215"/>
      <c r="E21" s="215"/>
      <c r="F21" s="215"/>
      <c r="G21" s="215"/>
      <c r="H21" s="215"/>
      <c r="I21" s="215"/>
      <c r="J21" s="216"/>
    </row>
    <row r="22" spans="1:10" x14ac:dyDescent="0.35">
      <c r="A22" s="220"/>
      <c r="B22" s="215"/>
      <c r="C22" s="215"/>
      <c r="D22" s="215"/>
      <c r="E22" s="215"/>
      <c r="F22" s="215"/>
      <c r="G22" s="215"/>
      <c r="H22" s="215"/>
      <c r="I22" s="215"/>
      <c r="J22" s="216"/>
    </row>
    <row r="23" spans="1:10" ht="15" customHeight="1" x14ac:dyDescent="0.35">
      <c r="A23" s="220" t="s">
        <v>77</v>
      </c>
      <c r="B23" s="215" t="s">
        <v>61</v>
      </c>
      <c r="C23" s="215"/>
      <c r="D23" s="215"/>
      <c r="E23" s="215"/>
      <c r="F23" s="215"/>
      <c r="G23" s="215"/>
      <c r="H23" s="215"/>
      <c r="I23" s="215"/>
      <c r="J23" s="216"/>
    </row>
    <row r="24" spans="1:10" x14ac:dyDescent="0.35">
      <c r="A24" s="220"/>
      <c r="B24" s="215"/>
      <c r="C24" s="215"/>
      <c r="D24" s="215"/>
      <c r="E24" s="215"/>
      <c r="F24" s="215"/>
      <c r="G24" s="215"/>
      <c r="H24" s="215"/>
      <c r="I24" s="215"/>
      <c r="J24" s="216"/>
    </row>
    <row r="25" spans="1:10" x14ac:dyDescent="0.35">
      <c r="A25" s="114" t="s">
        <v>62</v>
      </c>
      <c r="B25" s="111"/>
      <c r="C25" s="111"/>
      <c r="D25" s="111"/>
      <c r="E25" s="111"/>
      <c r="F25" s="111"/>
      <c r="G25" s="111"/>
      <c r="H25" s="111"/>
      <c r="I25" s="111"/>
      <c r="J25" s="112"/>
    </row>
    <row r="26" spans="1:10" x14ac:dyDescent="0.35">
      <c r="A26" s="214" t="s">
        <v>78</v>
      </c>
      <c r="B26" s="217" t="s">
        <v>63</v>
      </c>
      <c r="C26" s="217"/>
      <c r="D26" s="217"/>
      <c r="E26" s="217"/>
      <c r="F26" s="217"/>
      <c r="G26" s="217"/>
      <c r="H26" s="217"/>
      <c r="I26" s="217"/>
      <c r="J26" s="218"/>
    </row>
    <row r="27" spans="1:10" x14ac:dyDescent="0.35">
      <c r="A27" s="214"/>
      <c r="B27" s="217" t="s">
        <v>150</v>
      </c>
      <c r="C27" s="217"/>
      <c r="D27" s="217"/>
      <c r="E27" s="217"/>
      <c r="F27" s="217"/>
      <c r="G27" s="217"/>
      <c r="H27" s="217"/>
      <c r="I27" s="217"/>
      <c r="J27" s="218"/>
    </row>
    <row r="28" spans="1:10" x14ac:dyDescent="0.35">
      <c r="A28" s="214"/>
      <c r="B28" s="217" t="s">
        <v>107</v>
      </c>
      <c r="C28" s="217"/>
      <c r="D28" s="217"/>
      <c r="E28" s="217"/>
      <c r="F28" s="217"/>
      <c r="G28" s="217"/>
      <c r="H28" s="217"/>
      <c r="I28" s="217"/>
      <c r="J28" s="218"/>
    </row>
    <row r="29" spans="1:10" x14ac:dyDescent="0.35">
      <c r="A29" s="114" t="s">
        <v>64</v>
      </c>
      <c r="B29" s="111"/>
      <c r="C29" s="111"/>
      <c r="D29" s="111"/>
      <c r="E29" s="111"/>
      <c r="F29" s="111"/>
      <c r="G29" s="111"/>
      <c r="H29" s="111"/>
      <c r="I29" s="111"/>
      <c r="J29" s="112"/>
    </row>
    <row r="30" spans="1:10" ht="45" customHeight="1" thickBot="1" x14ac:dyDescent="0.4">
      <c r="A30" s="115" t="s">
        <v>82</v>
      </c>
      <c r="B30" s="203" t="s">
        <v>65</v>
      </c>
      <c r="C30" s="203"/>
      <c r="D30" s="203"/>
      <c r="E30" s="203"/>
      <c r="F30" s="203"/>
      <c r="G30" s="203"/>
      <c r="H30" s="203"/>
      <c r="I30" s="203"/>
      <c r="J30" s="204"/>
    </row>
  </sheetData>
  <sheetProtection password="DF81" sheet="1" objects="1" scenarios="1"/>
  <mergeCells count="21">
    <mergeCell ref="A17:A19"/>
    <mergeCell ref="B17:J19"/>
    <mergeCell ref="A20:A22"/>
    <mergeCell ref="A23:A24"/>
    <mergeCell ref="B26:J26"/>
    <mergeCell ref="A5:J6"/>
    <mergeCell ref="B30:J30"/>
    <mergeCell ref="A9:A10"/>
    <mergeCell ref="B9:J10"/>
    <mergeCell ref="A2:J4"/>
    <mergeCell ref="A7:J7"/>
    <mergeCell ref="A26:A28"/>
    <mergeCell ref="B20:J22"/>
    <mergeCell ref="B23:J24"/>
    <mergeCell ref="A11:A12"/>
    <mergeCell ref="B11:J12"/>
    <mergeCell ref="B13:J13"/>
    <mergeCell ref="A14:A16"/>
    <mergeCell ref="B14:J16"/>
    <mergeCell ref="B27:J27"/>
    <mergeCell ref="B28:J28"/>
  </mergeCells>
  <pageMargins left="0.7" right="0.7" top="0.75" bottom="0.75" header="0.3" footer="0.3"/>
  <pageSetup scale="7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2"/>
  <sheetViews>
    <sheetView topLeftCell="A69" zoomScale="90" zoomScaleNormal="90" zoomScaleSheetLayoutView="80" zoomScalePageLayoutView="110" workbookViewId="0">
      <selection activeCell="D26" sqref="D26"/>
    </sheetView>
  </sheetViews>
  <sheetFormatPr defaultColWidth="9.1796875" defaultRowHeight="14.5" x14ac:dyDescent="0.35"/>
  <cols>
    <col min="1" max="1" width="9.1796875" style="51"/>
    <col min="2" max="2" width="45.7265625" style="51" customWidth="1"/>
    <col min="3" max="3" width="13.1796875" style="51" customWidth="1"/>
    <col min="4" max="4" width="14.453125" style="51" bestFit="1" customWidth="1"/>
    <col min="5" max="5" width="13.1796875" style="51" customWidth="1"/>
    <col min="6" max="6" width="20.26953125" style="51" bestFit="1" customWidth="1"/>
    <col min="7" max="7" width="16.7265625" style="51" bestFit="1" customWidth="1"/>
    <col min="8" max="8" width="12.81640625" style="51" customWidth="1"/>
    <col min="9" max="9" width="19.54296875" style="51" bestFit="1" customWidth="1"/>
    <col min="10" max="10" width="9.1796875" style="51"/>
    <col min="11" max="11" width="12.54296875" style="51" bestFit="1" customWidth="1"/>
    <col min="12" max="12" width="9.1796875" style="51"/>
    <col min="13" max="13" width="8.1796875" style="51" customWidth="1"/>
    <col min="14" max="16384" width="9.1796875" style="51"/>
  </cols>
  <sheetData>
    <row r="1" spans="1:13" hidden="1" x14ac:dyDescent="0.35">
      <c r="B1" s="166" t="s">
        <v>15</v>
      </c>
      <c r="C1" s="199" t="str">
        <f>IFERROR(IF(C16="Yes",Variables!C2,IF(C15="Industry",Variables!C5,IF(C22/C4&lt;Variables!C1,Variables!C3,Variables!C4))),"--")</f>
        <v>--</v>
      </c>
      <c r="D1" s="161"/>
      <c r="E1" s="162"/>
      <c r="F1" s="329" t="s">
        <v>67</v>
      </c>
      <c r="G1" s="329"/>
      <c r="H1" s="329"/>
      <c r="I1" s="167" t="str">
        <f>IFERROR((((C22)*C1)-H20)/(1+C24),"-")</f>
        <v>-</v>
      </c>
    </row>
    <row r="2" spans="1:13" hidden="1" x14ac:dyDescent="0.35">
      <c r="B2" s="48"/>
      <c r="C2" s="48"/>
      <c r="D2" s="48"/>
      <c r="E2" s="162"/>
      <c r="F2" s="329" t="s">
        <v>6</v>
      </c>
      <c r="G2" s="329"/>
      <c r="H2" s="329"/>
      <c r="I2" s="167" t="str">
        <f>IFERROR((((C22)*C1)-H20)/(1+C24),"-")</f>
        <v>-</v>
      </c>
    </row>
    <row r="3" spans="1:13" hidden="1" x14ac:dyDescent="0.35">
      <c r="B3" s="164" t="s">
        <v>137</v>
      </c>
      <c r="C3" s="165">
        <f>_xlfn.DAYS(C21,C20)</f>
        <v>0</v>
      </c>
      <c r="D3" s="159"/>
      <c r="E3" s="162"/>
      <c r="F3" s="330" t="s">
        <v>9</v>
      </c>
      <c r="G3" s="330"/>
      <c r="H3" s="330"/>
      <c r="I3" s="167" t="str">
        <f>IFERROR(C22*C1-H20,"-")</f>
        <v>-</v>
      </c>
    </row>
    <row r="4" spans="1:13" hidden="1" x14ac:dyDescent="0.35">
      <c r="B4" s="164" t="s">
        <v>138</v>
      </c>
      <c r="C4" s="165">
        <f>C3/365</f>
        <v>0</v>
      </c>
      <c r="D4" s="159"/>
      <c r="E4" s="162"/>
      <c r="F4" s="162"/>
      <c r="G4" s="162"/>
      <c r="H4" s="162"/>
      <c r="I4" s="162"/>
    </row>
    <row r="5" spans="1:13" hidden="1" x14ac:dyDescent="0.35">
      <c r="B5" s="160"/>
      <c r="C5" s="163"/>
      <c r="D5" s="161"/>
      <c r="E5" s="162"/>
      <c r="F5" s="162"/>
      <c r="G5" s="162"/>
      <c r="H5" s="162"/>
      <c r="I5" s="162"/>
    </row>
    <row r="6" spans="1:13" x14ac:dyDescent="0.35">
      <c r="B6" s="336" t="s">
        <v>80</v>
      </c>
      <c r="C6" s="337"/>
      <c r="D6" s="337"/>
      <c r="E6" s="337"/>
      <c r="F6" s="337"/>
      <c r="G6" s="337"/>
      <c r="H6" s="337"/>
      <c r="I6" s="338"/>
    </row>
    <row r="7" spans="1:13" x14ac:dyDescent="0.35">
      <c r="B7" s="333" t="s">
        <v>81</v>
      </c>
      <c r="C7" s="334"/>
      <c r="D7" s="334"/>
      <c r="E7" s="334"/>
      <c r="F7" s="334"/>
      <c r="G7" s="334"/>
      <c r="H7" s="334"/>
      <c r="I7" s="335"/>
    </row>
    <row r="8" spans="1:13" x14ac:dyDescent="0.35">
      <c r="B8" s="333" t="s">
        <v>123</v>
      </c>
      <c r="C8" s="334"/>
      <c r="D8" s="334"/>
      <c r="E8" s="334"/>
      <c r="F8" s="334"/>
      <c r="G8" s="334"/>
      <c r="H8" s="334"/>
      <c r="I8" s="335"/>
    </row>
    <row r="9" spans="1:13" x14ac:dyDescent="0.35">
      <c r="B9" s="333" t="s">
        <v>110</v>
      </c>
      <c r="C9" s="334"/>
      <c r="D9" s="334"/>
      <c r="E9" s="334"/>
      <c r="F9" s="334"/>
      <c r="G9" s="334"/>
      <c r="H9" s="334"/>
      <c r="I9" s="335"/>
    </row>
    <row r="10" spans="1:13" ht="15" thickBot="1" x14ac:dyDescent="0.4">
      <c r="B10" s="339" t="s">
        <v>92</v>
      </c>
      <c r="C10" s="340"/>
      <c r="D10" s="340"/>
      <c r="E10" s="340"/>
      <c r="F10" s="340"/>
      <c r="G10" s="340"/>
      <c r="H10" s="340"/>
      <c r="I10" s="341"/>
    </row>
    <row r="11" spans="1:13" x14ac:dyDescent="0.35">
      <c r="A11" s="52"/>
      <c r="B11" s="169" t="s">
        <v>41</v>
      </c>
      <c r="C11" s="343" t="s">
        <v>42</v>
      </c>
      <c r="D11" s="343"/>
      <c r="E11" s="170"/>
      <c r="F11" s="171"/>
      <c r="G11" s="172"/>
      <c r="H11" s="172"/>
      <c r="I11" s="173"/>
      <c r="J11" s="52"/>
      <c r="K11" s="53"/>
    </row>
    <row r="12" spans="1:13" ht="15" thickBot="1" x14ac:dyDescent="0.4">
      <c r="A12" s="54"/>
      <c r="B12" s="27"/>
      <c r="C12" s="28"/>
      <c r="D12" s="29"/>
      <c r="E12" s="29"/>
      <c r="F12" s="29"/>
      <c r="G12" s="20"/>
      <c r="H12" s="20"/>
      <c r="I12" s="25"/>
      <c r="J12" s="54"/>
      <c r="K12" s="53"/>
    </row>
    <row r="13" spans="1:13" ht="15" thickBot="1" x14ac:dyDescent="0.4">
      <c r="A13" s="55"/>
      <c r="B13" s="157" t="s">
        <v>0</v>
      </c>
      <c r="C13" s="345"/>
      <c r="D13" s="345"/>
      <c r="E13" s="24"/>
      <c r="F13" s="355" t="s">
        <v>154</v>
      </c>
      <c r="G13" s="356"/>
      <c r="H13" s="353"/>
      <c r="I13" s="354"/>
      <c r="J13" s="55"/>
      <c r="K13" s="56"/>
      <c r="L13" s="53"/>
      <c r="M13" s="53"/>
    </row>
    <row r="14" spans="1:13" x14ac:dyDescent="0.35">
      <c r="A14" s="55"/>
      <c r="B14" s="9" t="s">
        <v>5</v>
      </c>
      <c r="C14" s="352"/>
      <c r="D14" s="352"/>
      <c r="E14" s="24"/>
      <c r="F14" s="355" t="s">
        <v>1</v>
      </c>
      <c r="G14" s="356"/>
      <c r="H14" s="346"/>
      <c r="I14" s="347"/>
      <c r="J14" s="55"/>
      <c r="K14" s="57"/>
      <c r="L14" s="53"/>
      <c r="M14" s="53"/>
    </row>
    <row r="15" spans="1:13" ht="15.75" customHeight="1" x14ac:dyDescent="0.35">
      <c r="A15" s="55"/>
      <c r="B15" s="174" t="s">
        <v>140</v>
      </c>
      <c r="C15" s="345"/>
      <c r="D15" s="345"/>
      <c r="E15" s="24"/>
      <c r="F15" s="350" t="s">
        <v>2</v>
      </c>
      <c r="G15" s="351"/>
      <c r="H15" s="348"/>
      <c r="I15" s="349"/>
      <c r="J15" s="55"/>
      <c r="K15" s="134"/>
      <c r="L15" s="53"/>
      <c r="M15" s="53"/>
    </row>
    <row r="16" spans="1:13" hidden="1" x14ac:dyDescent="0.35">
      <c r="A16" s="55"/>
      <c r="B16" s="174" t="s">
        <v>141</v>
      </c>
      <c r="C16" s="342" t="s">
        <v>68</v>
      </c>
      <c r="D16" s="342"/>
      <c r="E16" s="24"/>
      <c r="F16" s="21"/>
      <c r="G16" s="21"/>
      <c r="H16" s="21"/>
      <c r="I16" s="30"/>
      <c r="J16" s="55"/>
      <c r="K16" s="59"/>
      <c r="L16" s="53"/>
      <c r="M16" s="53"/>
    </row>
    <row r="17" spans="1:13" s="49" customFormat="1" x14ac:dyDescent="0.35">
      <c r="A17" s="61"/>
      <c r="B17" s="27"/>
      <c r="C17" s="28"/>
      <c r="D17" s="29"/>
      <c r="E17" s="21"/>
      <c r="F17" s="21"/>
      <c r="G17" s="21"/>
      <c r="H17" s="21"/>
      <c r="I17" s="30"/>
      <c r="J17" s="61"/>
      <c r="K17" s="59"/>
      <c r="L17" s="50"/>
      <c r="M17" s="50"/>
    </row>
    <row r="18" spans="1:13" x14ac:dyDescent="0.35">
      <c r="A18" s="61"/>
      <c r="B18" s="31" t="s">
        <v>16</v>
      </c>
      <c r="C18" s="344" t="s">
        <v>88</v>
      </c>
      <c r="D18" s="344"/>
      <c r="E18" s="240" t="s">
        <v>155</v>
      </c>
      <c r="F18" s="240"/>
      <c r="G18" s="240"/>
      <c r="H18" s="240"/>
      <c r="I18" s="241"/>
      <c r="J18" s="61"/>
      <c r="K18" s="59"/>
      <c r="L18" s="53"/>
      <c r="M18" s="53"/>
    </row>
    <row r="19" spans="1:13" s="49" customFormat="1" ht="20.25" customHeight="1" thickBot="1" x14ac:dyDescent="0.4">
      <c r="A19" s="61"/>
      <c r="B19" s="296" t="s">
        <v>130</v>
      </c>
      <c r="C19" s="297"/>
      <c r="D19" s="297"/>
      <c r="E19" s="297"/>
      <c r="F19" s="297"/>
      <c r="G19" s="297"/>
      <c r="H19" s="297"/>
      <c r="I19" s="298"/>
      <c r="J19" s="61"/>
      <c r="K19" s="59"/>
      <c r="L19" s="50"/>
      <c r="M19" s="50"/>
    </row>
    <row r="20" spans="1:13" x14ac:dyDescent="0.35">
      <c r="A20" s="62"/>
      <c r="B20" s="175" t="s">
        <v>86</v>
      </c>
      <c r="C20" s="168"/>
      <c r="D20" s="96"/>
      <c r="E20" s="319" t="s">
        <v>129</v>
      </c>
      <c r="F20" s="320"/>
      <c r="G20" s="321"/>
      <c r="H20" s="310">
        <f>C28</f>
        <v>0</v>
      </c>
      <c r="I20" s="311"/>
      <c r="J20" s="62"/>
      <c r="K20" s="63"/>
      <c r="L20" s="53"/>
      <c r="M20" s="53"/>
    </row>
    <row r="21" spans="1:13" ht="15" thickBot="1" x14ac:dyDescent="0.4">
      <c r="A21" s="64"/>
      <c r="B21" s="176" t="s">
        <v>87</v>
      </c>
      <c r="C21" s="124"/>
      <c r="D21" s="96"/>
      <c r="E21" s="299" t="s">
        <v>98</v>
      </c>
      <c r="F21" s="300"/>
      <c r="G21" s="301"/>
      <c r="H21" s="331">
        <f>I54</f>
        <v>0</v>
      </c>
      <c r="I21" s="332"/>
      <c r="J21" s="64"/>
      <c r="K21" s="65"/>
      <c r="L21" s="66"/>
      <c r="M21" s="53"/>
    </row>
    <row r="22" spans="1:13" x14ac:dyDescent="0.35">
      <c r="A22" s="62"/>
      <c r="B22" s="177" t="s">
        <v>69</v>
      </c>
      <c r="C22" s="138"/>
      <c r="D22" s="20"/>
      <c r="E22" s="299" t="s">
        <v>99</v>
      </c>
      <c r="F22" s="300"/>
      <c r="G22" s="301"/>
      <c r="H22" s="331">
        <f>IF(C62="Yes",H59,H61)</f>
        <v>0</v>
      </c>
      <c r="I22" s="332"/>
      <c r="J22" s="62"/>
      <c r="K22" s="63"/>
      <c r="L22" s="67"/>
      <c r="M22" s="53"/>
    </row>
    <row r="23" spans="1:13" x14ac:dyDescent="0.35">
      <c r="A23" s="62"/>
      <c r="B23" s="178" t="s">
        <v>53</v>
      </c>
      <c r="C23" s="120"/>
      <c r="D23" s="20"/>
      <c r="E23" s="299" t="s">
        <v>100</v>
      </c>
      <c r="F23" s="300"/>
      <c r="G23" s="301"/>
      <c r="H23" s="308">
        <f>IF(C68="Yes",H66,H68)</f>
        <v>0</v>
      </c>
      <c r="I23" s="309"/>
      <c r="J23" s="62"/>
      <c r="K23" s="63"/>
      <c r="L23" s="67"/>
      <c r="M23" s="53"/>
    </row>
    <row r="24" spans="1:13" x14ac:dyDescent="0.35">
      <c r="A24" s="62"/>
      <c r="B24" s="4" t="s">
        <v>55</v>
      </c>
      <c r="C24" s="121"/>
      <c r="D24" s="20"/>
      <c r="E24" s="305" t="s">
        <v>101</v>
      </c>
      <c r="F24" s="306"/>
      <c r="G24" s="307"/>
      <c r="H24" s="315">
        <f>IF(D76="No",H76,IF(IF(IF(D34=Variables!B14,I3,IF(D34=Variables!B15,(C22)*C30-SUM(H20:I23,H25,0)))&lt;0,0,IF(D34=Variables!B13,0,(IF(D34=Variables!B14,I3,IF(D34=Variables!B15,(C22)*C30-SUM(H20:I23,H25,0))))))=FALSE,0,IF(IF(D34=Variables!B13,0,(IF(D34=Variables!B14,I3,IF(D34=Variables!B15,(C22)*C30-SUM(H20:I23,H25,0)))))&lt;0,0,IF(D34=Variables!B13,0,(IF(D34=Variables!B14,I3,IF(D34=Variables!B15,(C22)*C30-SUM(H20:I23,H25,0))))))))</f>
        <v>0</v>
      </c>
      <c r="I24" s="316"/>
      <c r="J24" s="62"/>
      <c r="K24" s="63"/>
      <c r="L24" s="67"/>
      <c r="M24" s="53"/>
    </row>
    <row r="25" spans="1:13" ht="15" thickBot="1" x14ac:dyDescent="0.4">
      <c r="A25" s="55"/>
      <c r="B25" s="4" t="s">
        <v>57</v>
      </c>
      <c r="C25" s="122"/>
      <c r="D25" s="20"/>
      <c r="E25" s="302" t="s">
        <v>102</v>
      </c>
      <c r="F25" s="303"/>
      <c r="G25" s="304"/>
      <c r="H25" s="317">
        <f>SUM(H21:H23)*C24</f>
        <v>0</v>
      </c>
      <c r="I25" s="318"/>
      <c r="J25" s="55"/>
      <c r="K25" s="68"/>
      <c r="L25" s="67"/>
      <c r="M25" s="53"/>
    </row>
    <row r="26" spans="1:13" ht="15.5" thickTop="1" thickBot="1" x14ac:dyDescent="0.4">
      <c r="A26" s="62"/>
      <c r="B26" s="5" t="s">
        <v>111</v>
      </c>
      <c r="C26" s="123"/>
      <c r="D26" s="21"/>
      <c r="E26" s="312" t="s">
        <v>39</v>
      </c>
      <c r="F26" s="313"/>
      <c r="G26" s="314"/>
      <c r="H26" s="322">
        <f>SUM(H20:H25)</f>
        <v>0</v>
      </c>
      <c r="I26" s="323"/>
      <c r="J26" s="62"/>
      <c r="K26" s="63"/>
      <c r="L26" s="67"/>
      <c r="M26" s="53"/>
    </row>
    <row r="27" spans="1:13" ht="15" thickBot="1" x14ac:dyDescent="0.4">
      <c r="A27" s="55"/>
      <c r="B27" s="40"/>
      <c r="C27" s="23"/>
      <c r="D27" s="21"/>
      <c r="E27" s="21"/>
      <c r="F27" s="21"/>
      <c r="G27" s="21"/>
      <c r="H27" s="21"/>
      <c r="I27" s="30"/>
      <c r="J27" s="55"/>
      <c r="L27" s="67"/>
      <c r="M27" s="53"/>
    </row>
    <row r="28" spans="1:13" ht="15" thickBot="1" x14ac:dyDescent="0.4">
      <c r="A28" s="58"/>
      <c r="B28" s="72" t="s">
        <v>4</v>
      </c>
      <c r="C28" s="95">
        <f>IF(C25="",0,IF(C25="Other",C26,IF(C25="MTDC",C22*C24,IF(C25="Other","-",C23*C24))))</f>
        <v>0</v>
      </c>
      <c r="D28" s="24"/>
      <c r="E28" s="324" t="s">
        <v>66</v>
      </c>
      <c r="F28" s="325"/>
      <c r="G28" s="326"/>
      <c r="H28" s="327" t="str">
        <f>IFERROR(IF(((C22)*C30-H26)&lt;0,0,(C22)*C30-H26),"-")</f>
        <v>-</v>
      </c>
      <c r="I28" s="328"/>
      <c r="J28" s="58"/>
      <c r="K28" s="50"/>
      <c r="L28" s="53"/>
      <c r="M28" s="53"/>
    </row>
    <row r="29" spans="1:13" ht="15" thickBot="1" x14ac:dyDescent="0.4">
      <c r="A29" s="55"/>
      <c r="B29" s="82"/>
      <c r="C29" s="24"/>
      <c r="D29" s="21"/>
      <c r="E29" s="21"/>
      <c r="F29" s="21"/>
      <c r="G29" s="21"/>
      <c r="H29" s="21"/>
      <c r="I29" s="30"/>
      <c r="J29" s="55"/>
      <c r="L29" s="67"/>
      <c r="M29" s="53"/>
    </row>
    <row r="30" spans="1:13" ht="15" thickBot="1" x14ac:dyDescent="0.4">
      <c r="A30" s="55"/>
      <c r="B30" s="43" t="s">
        <v>50</v>
      </c>
      <c r="C30" s="19" t="str">
        <f>IFERROR(C1,"-")</f>
        <v>--</v>
      </c>
      <c r="D30" s="47"/>
      <c r="E30" s="294" t="s">
        <v>10</v>
      </c>
      <c r="F30" s="295"/>
      <c r="G30" s="295"/>
      <c r="H30" s="295"/>
      <c r="I30" s="15">
        <f>IFERROR(H26/(C22),0%)</f>
        <v>0</v>
      </c>
      <c r="J30" s="55"/>
      <c r="L30" s="53"/>
      <c r="M30" s="53"/>
    </row>
    <row r="31" spans="1:13" x14ac:dyDescent="0.35">
      <c r="A31" s="69"/>
      <c r="B31" s="82"/>
      <c r="C31" s="24"/>
      <c r="D31" s="21"/>
      <c r="E31" s="21"/>
      <c r="F31" s="21"/>
      <c r="G31" s="21"/>
      <c r="H31" s="21"/>
      <c r="I31" s="33"/>
      <c r="J31" s="69"/>
      <c r="K31" s="70"/>
      <c r="L31" s="53"/>
      <c r="M31" s="53"/>
    </row>
    <row r="32" spans="1:13" ht="12.75" customHeight="1" x14ac:dyDescent="0.35">
      <c r="A32" s="55"/>
      <c r="B32" s="32"/>
      <c r="C32" s="260" t="s">
        <v>75</v>
      </c>
      <c r="D32" s="260"/>
      <c r="E32" s="260"/>
      <c r="F32" s="260"/>
      <c r="G32" s="260"/>
      <c r="H32" s="22"/>
      <c r="I32" s="73"/>
      <c r="J32" s="55"/>
    </row>
    <row r="33" spans="1:11" ht="12.75" customHeight="1" thickBot="1" x14ac:dyDescent="0.4">
      <c r="A33" s="55"/>
      <c r="B33" s="32"/>
      <c r="C33" s="21"/>
      <c r="D33" s="21"/>
      <c r="E33" s="21"/>
      <c r="F33" s="21"/>
      <c r="G33" s="21"/>
      <c r="H33" s="21"/>
      <c r="I33" s="30"/>
      <c r="J33" s="55"/>
    </row>
    <row r="34" spans="1:11" ht="15.75" customHeight="1" thickBot="1" x14ac:dyDescent="0.4">
      <c r="A34" s="55"/>
      <c r="B34" s="265" t="s">
        <v>156</v>
      </c>
      <c r="C34" s="266"/>
      <c r="D34" s="261"/>
      <c r="E34" s="262"/>
      <c r="F34" s="262"/>
      <c r="G34" s="262"/>
      <c r="H34" s="262"/>
      <c r="I34" s="263"/>
      <c r="J34" s="55"/>
    </row>
    <row r="35" spans="1:11" x14ac:dyDescent="0.35">
      <c r="A35" s="55"/>
      <c r="B35" s="32"/>
      <c r="C35" s="21"/>
      <c r="D35" s="21"/>
      <c r="E35" s="21"/>
      <c r="F35" s="21"/>
      <c r="G35" s="21"/>
      <c r="H35" s="21"/>
      <c r="I35" s="30"/>
      <c r="J35" s="55"/>
      <c r="K35" s="55"/>
    </row>
    <row r="36" spans="1:11" ht="29.25" customHeight="1" x14ac:dyDescent="0.35">
      <c r="A36" s="55"/>
      <c r="B36" s="105" t="s">
        <v>97</v>
      </c>
      <c r="C36" s="264" t="s">
        <v>94</v>
      </c>
      <c r="D36" s="264"/>
      <c r="E36" s="230" t="s">
        <v>108</v>
      </c>
      <c r="F36" s="230"/>
      <c r="G36" s="230"/>
      <c r="H36" s="230"/>
      <c r="I36" s="231"/>
      <c r="J36" s="55"/>
      <c r="K36" s="55"/>
    </row>
    <row r="37" spans="1:11" x14ac:dyDescent="0.35">
      <c r="A37" s="55"/>
      <c r="B37" s="35"/>
      <c r="C37" s="36"/>
      <c r="D37" s="36"/>
      <c r="E37" s="36"/>
      <c r="F37" s="36"/>
      <c r="G37" s="36"/>
      <c r="H37" s="36"/>
      <c r="I37" s="33"/>
      <c r="J37" s="55"/>
      <c r="K37" s="55"/>
    </row>
    <row r="38" spans="1:11" x14ac:dyDescent="0.35">
      <c r="A38" s="55"/>
      <c r="B38" s="293" t="s">
        <v>37</v>
      </c>
      <c r="C38" s="292"/>
      <c r="D38" s="291" t="s">
        <v>139</v>
      </c>
      <c r="E38" s="292"/>
      <c r="F38" s="94" t="s">
        <v>33</v>
      </c>
      <c r="G38" s="94" t="s">
        <v>34</v>
      </c>
      <c r="H38" s="94" t="s">
        <v>40</v>
      </c>
      <c r="I38" s="38" t="s">
        <v>35</v>
      </c>
      <c r="J38" s="55"/>
      <c r="K38" s="55"/>
    </row>
    <row r="39" spans="1:11" x14ac:dyDescent="0.35">
      <c r="A39" s="55"/>
      <c r="B39" s="221"/>
      <c r="C39" s="222"/>
      <c r="D39" s="270"/>
      <c r="E39" s="271"/>
      <c r="F39" s="127"/>
      <c r="G39" s="125"/>
      <c r="H39" s="132"/>
      <c r="I39" s="46">
        <f t="shared" ref="I39:I45" si="0">(F39*(1+G39))*H39</f>
        <v>0</v>
      </c>
      <c r="J39" s="55"/>
      <c r="K39" s="55"/>
    </row>
    <row r="40" spans="1:11" x14ac:dyDescent="0.35">
      <c r="B40" s="221"/>
      <c r="C40" s="222"/>
      <c r="D40" s="270"/>
      <c r="E40" s="271"/>
      <c r="F40" s="127"/>
      <c r="G40" s="125"/>
      <c r="H40" s="132"/>
      <c r="I40" s="46">
        <f t="shared" si="0"/>
        <v>0</v>
      </c>
    </row>
    <row r="41" spans="1:11" x14ac:dyDescent="0.35">
      <c r="B41" s="221"/>
      <c r="C41" s="222"/>
      <c r="D41" s="270"/>
      <c r="E41" s="271"/>
      <c r="F41" s="127"/>
      <c r="G41" s="125"/>
      <c r="H41" s="132"/>
      <c r="I41" s="46">
        <f t="shared" si="0"/>
        <v>0</v>
      </c>
    </row>
    <row r="42" spans="1:11" x14ac:dyDescent="0.35">
      <c r="B42" s="221"/>
      <c r="C42" s="222"/>
      <c r="D42" s="270"/>
      <c r="E42" s="271"/>
      <c r="F42" s="117"/>
      <c r="G42" s="125"/>
      <c r="H42" s="44"/>
      <c r="I42" s="46">
        <f t="shared" si="0"/>
        <v>0</v>
      </c>
    </row>
    <row r="43" spans="1:11" x14ac:dyDescent="0.35">
      <c r="B43" s="221"/>
      <c r="C43" s="222"/>
      <c r="D43" s="270"/>
      <c r="E43" s="271"/>
      <c r="F43" s="45"/>
      <c r="G43" s="125"/>
      <c r="H43" s="44"/>
      <c r="I43" s="46">
        <f t="shared" si="0"/>
        <v>0</v>
      </c>
    </row>
    <row r="44" spans="1:11" x14ac:dyDescent="0.35">
      <c r="B44" s="221"/>
      <c r="C44" s="222"/>
      <c r="D44" s="270"/>
      <c r="E44" s="271"/>
      <c r="F44" s="45"/>
      <c r="G44" s="125"/>
      <c r="H44" s="44"/>
      <c r="I44" s="46">
        <f t="shared" si="0"/>
        <v>0</v>
      </c>
    </row>
    <row r="45" spans="1:11" x14ac:dyDescent="0.35">
      <c r="B45" s="221"/>
      <c r="C45" s="222"/>
      <c r="D45" s="270"/>
      <c r="E45" s="271"/>
      <c r="F45" s="45"/>
      <c r="G45" s="125"/>
      <c r="H45" s="44"/>
      <c r="I45" s="46">
        <f t="shared" si="0"/>
        <v>0</v>
      </c>
    </row>
    <row r="46" spans="1:11" x14ac:dyDescent="0.35">
      <c r="B46" s="221"/>
      <c r="C46" s="222"/>
      <c r="D46" s="270"/>
      <c r="E46" s="271"/>
      <c r="F46" s="45"/>
      <c r="G46" s="125"/>
      <c r="H46" s="44"/>
      <c r="I46" s="46">
        <f t="shared" ref="I46:I47" si="1">(F46*(1+G46))*H46</f>
        <v>0</v>
      </c>
    </row>
    <row r="47" spans="1:11" x14ac:dyDescent="0.35">
      <c r="A47" s="55"/>
      <c r="B47" s="221"/>
      <c r="C47" s="222"/>
      <c r="D47" s="270"/>
      <c r="E47" s="271"/>
      <c r="F47" s="133"/>
      <c r="G47" s="125"/>
      <c r="H47" s="130"/>
      <c r="I47" s="131">
        <f t="shared" si="1"/>
        <v>0</v>
      </c>
      <c r="J47" s="55"/>
      <c r="K47" s="55"/>
    </row>
    <row r="48" spans="1:11" x14ac:dyDescent="0.35">
      <c r="B48" s="221"/>
      <c r="C48" s="222"/>
      <c r="D48" s="270"/>
      <c r="E48" s="271"/>
      <c r="F48" s="133"/>
      <c r="G48" s="125"/>
      <c r="H48" s="132"/>
      <c r="I48" s="131">
        <f t="shared" ref="I48:I53" si="2">(F48*(1+G48))*H48</f>
        <v>0</v>
      </c>
    </row>
    <row r="49" spans="1:11" x14ac:dyDescent="0.35">
      <c r="B49" s="221"/>
      <c r="C49" s="222"/>
      <c r="D49" s="270"/>
      <c r="E49" s="271"/>
      <c r="F49" s="133"/>
      <c r="G49" s="125"/>
      <c r="H49" s="126"/>
      <c r="I49" s="131">
        <f t="shared" si="2"/>
        <v>0</v>
      </c>
    </row>
    <row r="50" spans="1:11" x14ac:dyDescent="0.35">
      <c r="B50" s="221"/>
      <c r="C50" s="222"/>
      <c r="D50" s="270"/>
      <c r="E50" s="271"/>
      <c r="F50" s="133"/>
      <c r="G50" s="125"/>
      <c r="H50" s="126"/>
      <c r="I50" s="131">
        <f t="shared" si="2"/>
        <v>0</v>
      </c>
    </row>
    <row r="51" spans="1:11" x14ac:dyDescent="0.35">
      <c r="B51" s="221"/>
      <c r="C51" s="222"/>
      <c r="D51" s="270"/>
      <c r="E51" s="271"/>
      <c r="F51" s="133"/>
      <c r="G51" s="125"/>
      <c r="H51" s="126"/>
      <c r="I51" s="131">
        <f t="shared" si="2"/>
        <v>0</v>
      </c>
    </row>
    <row r="52" spans="1:11" x14ac:dyDescent="0.35">
      <c r="B52" s="221"/>
      <c r="C52" s="222"/>
      <c r="D52" s="270"/>
      <c r="E52" s="271"/>
      <c r="F52" s="133"/>
      <c r="G52" s="125"/>
      <c r="H52" s="126"/>
      <c r="I52" s="131">
        <f t="shared" si="2"/>
        <v>0</v>
      </c>
    </row>
    <row r="53" spans="1:11" x14ac:dyDescent="0.35">
      <c r="B53" s="221"/>
      <c r="C53" s="222"/>
      <c r="D53" s="270"/>
      <c r="E53" s="271"/>
      <c r="F53" s="133"/>
      <c r="G53" s="125"/>
      <c r="H53" s="130"/>
      <c r="I53" s="131">
        <f t="shared" si="2"/>
        <v>0</v>
      </c>
    </row>
    <row r="54" spans="1:11" ht="15" thickBot="1" x14ac:dyDescent="0.4">
      <c r="B54" s="268" t="s">
        <v>38</v>
      </c>
      <c r="C54" s="269"/>
      <c r="D54" s="269"/>
      <c r="E54" s="269"/>
      <c r="F54" s="269"/>
      <c r="G54" s="269"/>
      <c r="H54" s="269"/>
      <c r="I54" s="41">
        <f>SUM(I39:I53)</f>
        <v>0</v>
      </c>
    </row>
    <row r="55" spans="1:11" ht="15" thickTop="1" x14ac:dyDescent="0.35">
      <c r="A55" s="55"/>
      <c r="B55" s="35"/>
      <c r="C55" s="36"/>
      <c r="D55" s="36"/>
      <c r="E55" s="36"/>
      <c r="F55" s="36"/>
      <c r="G55" s="36"/>
      <c r="H55" s="36"/>
      <c r="I55" s="33"/>
      <c r="J55" s="55"/>
      <c r="K55" s="55"/>
    </row>
    <row r="56" spans="1:11" ht="30" customHeight="1" x14ac:dyDescent="0.35">
      <c r="A56" s="55"/>
      <c r="B56" s="105" t="s">
        <v>96</v>
      </c>
      <c r="C56" s="229" t="s">
        <v>95</v>
      </c>
      <c r="D56" s="229"/>
      <c r="E56" s="230" t="s">
        <v>46</v>
      </c>
      <c r="F56" s="230"/>
      <c r="G56" s="230"/>
      <c r="H56" s="230"/>
      <c r="I56" s="231"/>
      <c r="J56" s="55"/>
      <c r="K56" s="55"/>
    </row>
    <row r="57" spans="1:11" ht="15" thickBot="1" x14ac:dyDescent="0.4">
      <c r="A57" s="55"/>
      <c r="B57" s="34"/>
      <c r="C57" s="21"/>
      <c r="D57" s="21"/>
      <c r="E57" s="21"/>
      <c r="F57" s="21"/>
      <c r="G57" s="21"/>
      <c r="H57" s="21"/>
      <c r="I57" s="30"/>
      <c r="J57" s="55"/>
      <c r="K57" s="55"/>
    </row>
    <row r="58" spans="1:11" ht="15" thickBot="1" x14ac:dyDescent="0.4">
      <c r="A58" s="55"/>
      <c r="B58" s="93" t="s">
        <v>25</v>
      </c>
      <c r="C58" s="232"/>
      <c r="D58" s="233"/>
      <c r="E58" s="21"/>
      <c r="F58" s="21"/>
      <c r="G58" s="21"/>
      <c r="H58" s="21"/>
      <c r="I58" s="30"/>
      <c r="J58" s="55"/>
      <c r="K58" s="55"/>
    </row>
    <row r="59" spans="1:11" ht="15" thickBot="1" x14ac:dyDescent="0.4">
      <c r="A59" s="55"/>
      <c r="B59" s="35"/>
      <c r="C59" s="21"/>
      <c r="D59" s="21"/>
      <c r="E59" s="21"/>
      <c r="F59" s="232" t="s">
        <v>26</v>
      </c>
      <c r="G59" s="233"/>
      <c r="H59" s="234" t="str">
        <f>IF(C60="","-",IF(C60="Wet Lab",C58*Variables!C6*Variables!C7,C58*Variables!C8*Variables!C6))</f>
        <v>-</v>
      </c>
      <c r="I59" s="235"/>
      <c r="J59" s="55"/>
      <c r="K59" s="55"/>
    </row>
    <row r="60" spans="1:11" ht="15" thickBot="1" x14ac:dyDescent="0.4">
      <c r="A60" s="55"/>
      <c r="B60" s="93" t="s">
        <v>27</v>
      </c>
      <c r="C60" s="232"/>
      <c r="D60" s="233"/>
      <c r="E60" s="22"/>
      <c r="F60" s="37"/>
      <c r="G60" s="21"/>
      <c r="H60" s="21"/>
      <c r="I60" s="30"/>
      <c r="J60" s="55"/>
      <c r="K60" s="55"/>
    </row>
    <row r="61" spans="1:11" ht="15" thickBot="1" x14ac:dyDescent="0.4">
      <c r="A61" s="55"/>
      <c r="B61" s="35"/>
      <c r="C61" s="21"/>
      <c r="D61" s="21"/>
      <c r="E61" s="21"/>
      <c r="F61" s="232" t="s">
        <v>29</v>
      </c>
      <c r="G61" s="233"/>
      <c r="H61" s="234"/>
      <c r="I61" s="235"/>
      <c r="J61" s="55"/>
      <c r="K61" s="55"/>
    </row>
    <row r="62" spans="1:11" ht="15" thickBot="1" x14ac:dyDescent="0.4">
      <c r="A62" s="55"/>
      <c r="B62" s="93" t="s">
        <v>28</v>
      </c>
      <c r="C62" s="232"/>
      <c r="D62" s="233"/>
      <c r="E62" s="21"/>
      <c r="F62" s="21"/>
      <c r="G62" s="21"/>
      <c r="H62" s="21"/>
      <c r="I62" s="30"/>
      <c r="J62" s="55"/>
      <c r="K62" s="55"/>
    </row>
    <row r="63" spans="1:11" x14ac:dyDescent="0.35">
      <c r="A63" s="55"/>
      <c r="B63" s="34"/>
      <c r="C63" s="21"/>
      <c r="D63" s="21"/>
      <c r="E63" s="21"/>
      <c r="F63" s="21"/>
      <c r="G63" s="21"/>
      <c r="H63" s="21"/>
      <c r="I63" s="30"/>
      <c r="J63" s="55"/>
      <c r="K63" s="55"/>
    </row>
    <row r="64" spans="1:11" x14ac:dyDescent="0.35">
      <c r="A64" s="55"/>
      <c r="B64" s="106" t="s">
        <v>104</v>
      </c>
      <c r="C64" s="238" t="s">
        <v>103</v>
      </c>
      <c r="D64" s="239"/>
      <c r="E64" s="240" t="s">
        <v>47</v>
      </c>
      <c r="F64" s="240"/>
      <c r="G64" s="240"/>
      <c r="H64" s="240"/>
      <c r="I64" s="241"/>
      <c r="J64" s="55"/>
      <c r="K64" s="55"/>
    </row>
    <row r="65" spans="1:13" ht="15" thickBot="1" x14ac:dyDescent="0.4">
      <c r="A65" s="55"/>
      <c r="B65" s="34"/>
      <c r="C65" s="21"/>
      <c r="D65" s="21"/>
      <c r="E65" s="21"/>
      <c r="F65" s="21"/>
      <c r="G65" s="21"/>
      <c r="H65" s="21"/>
      <c r="I65" s="30"/>
      <c r="J65" s="55"/>
      <c r="K65" s="55"/>
    </row>
    <row r="66" spans="1:13" ht="15" thickBot="1" x14ac:dyDescent="0.4">
      <c r="A66" s="55"/>
      <c r="B66" s="93" t="s">
        <v>25</v>
      </c>
      <c r="C66" s="232"/>
      <c r="D66" s="233"/>
      <c r="E66" s="14"/>
      <c r="F66" s="232" t="s">
        <v>124</v>
      </c>
      <c r="G66" s="233"/>
      <c r="H66" s="236">
        <f>C66*Variables!C9</f>
        <v>0</v>
      </c>
      <c r="I66" s="237"/>
      <c r="J66" s="55"/>
      <c r="K66" s="55"/>
    </row>
    <row r="67" spans="1:13" ht="15" thickBot="1" x14ac:dyDescent="0.4">
      <c r="A67" s="55"/>
      <c r="B67" s="35"/>
      <c r="C67" s="21"/>
      <c r="D67" s="21"/>
      <c r="E67" s="21"/>
      <c r="F67" s="21"/>
      <c r="G67" s="21"/>
      <c r="H67" s="21"/>
      <c r="I67" s="30"/>
      <c r="J67" s="55"/>
      <c r="K67" s="55"/>
    </row>
    <row r="68" spans="1:13" ht="15" thickBot="1" x14ac:dyDescent="0.4">
      <c r="A68" s="55"/>
      <c r="B68" s="93" t="s">
        <v>30</v>
      </c>
      <c r="C68" s="232"/>
      <c r="D68" s="233"/>
      <c r="E68" s="14"/>
      <c r="F68" s="232" t="s">
        <v>31</v>
      </c>
      <c r="G68" s="233"/>
      <c r="H68" s="234"/>
      <c r="I68" s="235"/>
      <c r="J68" s="55"/>
      <c r="K68" s="55"/>
    </row>
    <row r="69" spans="1:13" x14ac:dyDescent="0.35">
      <c r="B69" s="82"/>
      <c r="C69" s="24"/>
      <c r="D69" s="24"/>
      <c r="E69" s="24"/>
      <c r="F69" s="24"/>
      <c r="G69" s="24"/>
      <c r="H69" s="24"/>
      <c r="I69" s="81"/>
    </row>
    <row r="70" spans="1:13" x14ac:dyDescent="0.35">
      <c r="A70" s="55"/>
      <c r="B70" s="104" t="s">
        <v>106</v>
      </c>
      <c r="C70" s="267" t="s">
        <v>105</v>
      </c>
      <c r="D70" s="267"/>
      <c r="E70" s="240" t="s">
        <v>91</v>
      </c>
      <c r="F70" s="240"/>
      <c r="G70" s="240"/>
      <c r="H70" s="240"/>
      <c r="I70" s="241"/>
      <c r="J70" s="55"/>
      <c r="K70" s="55"/>
    </row>
    <row r="71" spans="1:13" x14ac:dyDescent="0.35">
      <c r="A71" s="55"/>
      <c r="B71" s="34"/>
      <c r="C71" s="21"/>
      <c r="D71" s="21"/>
      <c r="E71" s="21"/>
      <c r="F71" s="21"/>
      <c r="G71" s="21"/>
      <c r="H71" s="21"/>
      <c r="I71" s="30"/>
      <c r="J71" s="55"/>
      <c r="K71" s="55"/>
    </row>
    <row r="72" spans="1:13" ht="12.75" customHeight="1" thickBot="1" x14ac:dyDescent="0.4">
      <c r="A72" s="55"/>
      <c r="B72" s="35"/>
      <c r="C72" s="36" t="s">
        <v>17</v>
      </c>
      <c r="D72" s="36" t="s">
        <v>18</v>
      </c>
      <c r="E72" s="36" t="s">
        <v>19</v>
      </c>
      <c r="F72" s="36" t="s">
        <v>20</v>
      </c>
      <c r="G72" s="36" t="s">
        <v>21</v>
      </c>
      <c r="H72" s="36" t="s">
        <v>22</v>
      </c>
      <c r="I72" s="33" t="s">
        <v>23</v>
      </c>
      <c r="J72" s="55"/>
    </row>
    <row r="73" spans="1:13" ht="21" customHeight="1" thickBot="1" x14ac:dyDescent="0.4">
      <c r="A73" s="55"/>
      <c r="B73" s="136" t="s">
        <v>24</v>
      </c>
      <c r="C73" s="6">
        <v>520</v>
      </c>
      <c r="D73" s="6"/>
      <c r="E73" s="6">
        <v>8924</v>
      </c>
      <c r="F73" s="7"/>
      <c r="G73" s="7" t="s">
        <v>134</v>
      </c>
      <c r="H73" s="8">
        <v>8800</v>
      </c>
      <c r="I73" s="7"/>
      <c r="J73" s="55"/>
      <c r="K73" s="55"/>
    </row>
    <row r="74" spans="1:13" ht="12.75" customHeight="1" x14ac:dyDescent="0.35">
      <c r="A74" s="55"/>
      <c r="B74" s="42" t="s">
        <v>48</v>
      </c>
      <c r="C74" s="21"/>
      <c r="D74" s="21"/>
      <c r="E74" s="21"/>
      <c r="F74" s="21"/>
      <c r="G74" s="21"/>
      <c r="H74" s="21"/>
      <c r="I74" s="30"/>
      <c r="J74" s="55"/>
      <c r="K74" s="55"/>
    </row>
    <row r="75" spans="1:13" ht="12.75" customHeight="1" thickBot="1" x14ac:dyDescent="0.4">
      <c r="A75" s="55"/>
      <c r="B75" s="42"/>
      <c r="C75" s="21"/>
      <c r="D75" s="21"/>
      <c r="E75" s="21"/>
      <c r="F75" s="21"/>
      <c r="G75" s="21"/>
      <c r="H75" s="21"/>
      <c r="I75" s="30"/>
      <c r="J75" s="55"/>
      <c r="K75" s="55"/>
    </row>
    <row r="76" spans="1:13" ht="15" thickBot="1" x14ac:dyDescent="0.4">
      <c r="A76" s="55"/>
      <c r="B76" s="232" t="s">
        <v>122</v>
      </c>
      <c r="C76" s="233"/>
      <c r="D76" s="250" t="s">
        <v>153</v>
      </c>
      <c r="E76" s="251"/>
      <c r="F76" s="232" t="s">
        <v>121</v>
      </c>
      <c r="G76" s="233"/>
      <c r="H76" s="250"/>
      <c r="I76" s="251"/>
      <c r="J76" s="55"/>
      <c r="K76" s="55"/>
    </row>
    <row r="77" spans="1:13" x14ac:dyDescent="0.35">
      <c r="A77" s="55"/>
      <c r="B77" s="42"/>
      <c r="C77" s="21"/>
      <c r="D77" s="21"/>
      <c r="E77" s="21"/>
      <c r="F77" s="36"/>
      <c r="G77" s="36"/>
      <c r="H77" s="118"/>
      <c r="I77" s="119"/>
      <c r="J77" s="55"/>
      <c r="K77" s="55"/>
    </row>
    <row r="78" spans="1:13" s="49" customFormat="1" ht="15.75" customHeight="1" thickBot="1" x14ac:dyDescent="0.4">
      <c r="A78" s="60"/>
      <c r="B78" s="97" t="s">
        <v>90</v>
      </c>
      <c r="C78" s="290" t="s">
        <v>118</v>
      </c>
      <c r="D78" s="290"/>
      <c r="E78" s="116" t="s">
        <v>119</v>
      </c>
      <c r="F78" s="98"/>
      <c r="G78" s="98"/>
      <c r="H78" s="99"/>
      <c r="I78" s="100"/>
      <c r="J78" s="60"/>
      <c r="K78" s="59"/>
      <c r="L78" s="50"/>
      <c r="M78" s="50"/>
    </row>
    <row r="79" spans="1:13" x14ac:dyDescent="0.35">
      <c r="A79" s="55"/>
      <c r="B79" s="272"/>
      <c r="C79" s="273"/>
      <c r="D79" s="273"/>
      <c r="E79" s="273"/>
      <c r="F79" s="273"/>
      <c r="G79" s="273"/>
      <c r="H79" s="273"/>
      <c r="I79" s="274"/>
      <c r="J79" s="55"/>
      <c r="K79" s="55"/>
    </row>
    <row r="80" spans="1:13" x14ac:dyDescent="0.35">
      <c r="A80" s="55"/>
      <c r="B80" s="275"/>
      <c r="C80" s="276"/>
      <c r="D80" s="276"/>
      <c r="E80" s="276"/>
      <c r="F80" s="276"/>
      <c r="G80" s="276"/>
      <c r="H80" s="276"/>
      <c r="I80" s="277"/>
      <c r="J80" s="55"/>
      <c r="K80" s="55"/>
    </row>
    <row r="81" spans="1:13" ht="12.75" customHeight="1" thickBot="1" x14ac:dyDescent="0.4">
      <c r="A81" s="55"/>
      <c r="B81" s="278"/>
      <c r="C81" s="279"/>
      <c r="D81" s="279"/>
      <c r="E81" s="279"/>
      <c r="F81" s="279"/>
      <c r="G81" s="279"/>
      <c r="H81" s="279"/>
      <c r="I81" s="280"/>
      <c r="J81" s="55"/>
      <c r="K81" s="55"/>
    </row>
    <row r="82" spans="1:13" s="49" customFormat="1" ht="15.75" customHeight="1" thickBot="1" x14ac:dyDescent="0.4">
      <c r="A82" s="60"/>
      <c r="B82" s="97" t="s">
        <v>120</v>
      </c>
      <c r="C82" s="283" t="s">
        <v>89</v>
      </c>
      <c r="D82" s="283"/>
      <c r="E82" s="98"/>
      <c r="F82" s="98"/>
      <c r="G82" s="98"/>
      <c r="H82" s="99"/>
      <c r="I82" s="100"/>
      <c r="J82" s="60"/>
      <c r="K82" s="59"/>
      <c r="L82" s="50"/>
      <c r="M82" s="50"/>
    </row>
    <row r="83" spans="1:13" ht="15" thickBot="1" x14ac:dyDescent="0.4">
      <c r="A83" s="61"/>
      <c r="B83" s="16" t="s">
        <v>3</v>
      </c>
      <c r="C83" s="284"/>
      <c r="D83" s="285"/>
      <c r="E83" s="285"/>
      <c r="F83" s="285"/>
      <c r="G83" s="285"/>
      <c r="H83" s="285"/>
      <c r="I83" s="286"/>
      <c r="J83" s="61"/>
      <c r="K83" s="59"/>
      <c r="L83" s="53"/>
      <c r="M83" s="53"/>
    </row>
    <row r="84" spans="1:13" s="49" customFormat="1" ht="15" thickBot="1" x14ac:dyDescent="0.4">
      <c r="A84" s="61"/>
      <c r="B84" s="17" t="s">
        <v>84</v>
      </c>
      <c r="C84" s="284"/>
      <c r="D84" s="285"/>
      <c r="E84" s="285"/>
      <c r="F84" s="285"/>
      <c r="G84" s="285"/>
      <c r="H84" s="285"/>
      <c r="I84" s="286"/>
      <c r="J84" s="61"/>
      <c r="K84" s="59"/>
      <c r="L84" s="50"/>
      <c r="M84" s="50"/>
    </row>
    <row r="85" spans="1:13" s="49" customFormat="1" ht="15" thickBot="1" x14ac:dyDescent="0.4">
      <c r="A85" s="61"/>
      <c r="B85" s="18" t="s">
        <v>85</v>
      </c>
      <c r="C85" s="287"/>
      <c r="D85" s="288"/>
      <c r="E85" s="288"/>
      <c r="F85" s="288"/>
      <c r="G85" s="288"/>
      <c r="H85" s="288"/>
      <c r="I85" s="289"/>
      <c r="J85" s="61"/>
      <c r="K85" s="59"/>
      <c r="L85" s="50"/>
      <c r="M85" s="50"/>
    </row>
    <row r="86" spans="1:13" s="49" customFormat="1" ht="15.75" customHeight="1" thickBot="1" x14ac:dyDescent="0.4">
      <c r="A86" s="60"/>
      <c r="B86" s="128" t="s">
        <v>127</v>
      </c>
      <c r="C86" s="242"/>
      <c r="D86" s="242"/>
      <c r="E86" s="242"/>
      <c r="F86" s="242"/>
      <c r="G86" s="242"/>
      <c r="H86" s="242"/>
      <c r="I86" s="243"/>
      <c r="J86" s="60"/>
      <c r="K86" s="59"/>
      <c r="L86" s="50"/>
      <c r="M86" s="50"/>
    </row>
    <row r="87" spans="1:13" x14ac:dyDescent="0.35">
      <c r="A87" s="61"/>
      <c r="B87" s="281" t="s">
        <v>135</v>
      </c>
      <c r="C87" s="244"/>
      <c r="D87" s="245"/>
      <c r="E87" s="245"/>
      <c r="F87" s="245"/>
      <c r="G87" s="245"/>
      <c r="H87" s="245"/>
      <c r="I87" s="246"/>
      <c r="J87" s="61"/>
      <c r="K87" s="59"/>
      <c r="L87" s="53"/>
      <c r="M87" s="53"/>
    </row>
    <row r="88" spans="1:13" s="49" customFormat="1" ht="15" thickBot="1" x14ac:dyDescent="0.4">
      <c r="A88" s="61"/>
      <c r="B88" s="282"/>
      <c r="C88" s="247"/>
      <c r="D88" s="248"/>
      <c r="E88" s="248"/>
      <c r="F88" s="248"/>
      <c r="G88" s="248"/>
      <c r="H88" s="248"/>
      <c r="I88" s="249"/>
      <c r="J88" s="61"/>
      <c r="K88" s="59"/>
      <c r="L88" s="50"/>
      <c r="M88" s="50"/>
    </row>
    <row r="89" spans="1:13" s="49" customFormat="1" x14ac:dyDescent="0.35">
      <c r="A89" s="61"/>
      <c r="B89" s="252" t="s">
        <v>136</v>
      </c>
      <c r="C89" s="254"/>
      <c r="D89" s="255"/>
      <c r="E89" s="255"/>
      <c r="F89" s="255"/>
      <c r="G89" s="255"/>
      <c r="H89" s="255"/>
      <c r="I89" s="256"/>
      <c r="J89" s="61"/>
      <c r="K89" s="59"/>
      <c r="L89" s="50"/>
      <c r="M89" s="50"/>
    </row>
    <row r="90" spans="1:13" s="49" customFormat="1" ht="15" thickBot="1" x14ac:dyDescent="0.4">
      <c r="A90" s="61"/>
      <c r="B90" s="253"/>
      <c r="C90" s="257"/>
      <c r="D90" s="258"/>
      <c r="E90" s="258"/>
      <c r="F90" s="258"/>
      <c r="G90" s="258"/>
      <c r="H90" s="258"/>
      <c r="I90" s="259"/>
      <c r="J90" s="61"/>
      <c r="K90" s="59"/>
      <c r="L90" s="50"/>
      <c r="M90" s="50"/>
    </row>
    <row r="91" spans="1:13" s="49" customFormat="1" x14ac:dyDescent="0.35">
      <c r="A91" s="61"/>
      <c r="B91" s="135" t="s">
        <v>128</v>
      </c>
      <c r="C91" s="223">
        <f>H21+H22+H23</f>
        <v>0</v>
      </c>
      <c r="D91" s="223"/>
      <c r="E91" s="223"/>
      <c r="F91" s="225" t="s">
        <v>133</v>
      </c>
      <c r="G91" s="225"/>
      <c r="H91" s="224">
        <f>H25</f>
        <v>0</v>
      </c>
      <c r="I91" s="224"/>
      <c r="J91" s="61"/>
      <c r="K91" s="59"/>
      <c r="L91" s="50"/>
      <c r="M91" s="50"/>
    </row>
    <row r="92" spans="1:13" s="49" customFormat="1" x14ac:dyDescent="0.35">
      <c r="A92" s="61"/>
      <c r="B92" s="129" t="s">
        <v>131</v>
      </c>
      <c r="C92" s="227">
        <f>C91+H91</f>
        <v>0</v>
      </c>
      <c r="D92" s="227"/>
      <c r="E92" s="227"/>
      <c r="F92" s="228" t="s">
        <v>132</v>
      </c>
      <c r="G92" s="228"/>
      <c r="H92" s="226">
        <f>IF(C92&gt;0,C24,0)</f>
        <v>0</v>
      </c>
      <c r="I92" s="226"/>
      <c r="J92" s="61"/>
      <c r="K92" s="59"/>
      <c r="L92" s="50"/>
      <c r="M92" s="50"/>
    </row>
  </sheetData>
  <sheetProtection password="DF81" sheet="1" objects="1" scenarios="1"/>
  <protectedRanges>
    <protectedRange sqref="B79:I81" name="Comments Field"/>
    <protectedRange sqref="D34" name="Award Info_Disc Funding"/>
    <protectedRange sqref="C66 C68 H68 H76:H77 H79:H80 D76 H61" name="IT"/>
    <protectedRange sqref="C58 C60 C62" name="Space"/>
    <protectedRange sqref="B39:H53" name="Admin Salary"/>
    <protectedRange sqref="C73:D73 F73:I73" name="Award Info 2"/>
    <protectedRange sqref="C16 C22:C26 H16" name="Award Info 1"/>
    <protectedRange sqref="C83:I85 C87:I90 C91:D92 H92:I92" name="General Info 2"/>
    <protectedRange sqref="H13:I13 H14:H15 C13:D15" name="General Info 1"/>
    <protectedRange sqref="H76:I77 H79:I80 D76:E76" name="Discretionary Amount"/>
    <protectedRange sqref="D76:E76" name="Discretionary Amount Selection"/>
  </protectedRanges>
  <mergeCells count="117">
    <mergeCell ref="F1:H1"/>
    <mergeCell ref="F2:H2"/>
    <mergeCell ref="F3:H3"/>
    <mergeCell ref="H21:I21"/>
    <mergeCell ref="H22:I22"/>
    <mergeCell ref="B9:I9"/>
    <mergeCell ref="B8:I8"/>
    <mergeCell ref="B6:I6"/>
    <mergeCell ref="B7:I7"/>
    <mergeCell ref="B10:I10"/>
    <mergeCell ref="C16:D16"/>
    <mergeCell ref="C11:D11"/>
    <mergeCell ref="C18:D18"/>
    <mergeCell ref="E18:I18"/>
    <mergeCell ref="C15:D15"/>
    <mergeCell ref="H14:I14"/>
    <mergeCell ref="H15:I15"/>
    <mergeCell ref="F15:G15"/>
    <mergeCell ref="C13:D13"/>
    <mergeCell ref="C14:D14"/>
    <mergeCell ref="H13:I13"/>
    <mergeCell ref="F14:G14"/>
    <mergeCell ref="F13:G13"/>
    <mergeCell ref="E30:H30"/>
    <mergeCell ref="B19:I19"/>
    <mergeCell ref="E21:G21"/>
    <mergeCell ref="E22:G22"/>
    <mergeCell ref="E23:G23"/>
    <mergeCell ref="E25:G25"/>
    <mergeCell ref="E24:G24"/>
    <mergeCell ref="H23:I23"/>
    <mergeCell ref="H20:I20"/>
    <mergeCell ref="E26:G26"/>
    <mergeCell ref="H24:I24"/>
    <mergeCell ref="H25:I25"/>
    <mergeCell ref="E20:G20"/>
    <mergeCell ref="H26:I26"/>
    <mergeCell ref="E28:G28"/>
    <mergeCell ref="H28:I28"/>
    <mergeCell ref="B39:C39"/>
    <mergeCell ref="B40:C40"/>
    <mergeCell ref="B41:C41"/>
    <mergeCell ref="B42:C42"/>
    <mergeCell ref="D53:E53"/>
    <mergeCell ref="D48:E48"/>
    <mergeCell ref="D49:E49"/>
    <mergeCell ref="B52:C52"/>
    <mergeCell ref="B53:C53"/>
    <mergeCell ref="B43:C43"/>
    <mergeCell ref="C32:G32"/>
    <mergeCell ref="D34:I34"/>
    <mergeCell ref="C36:D36"/>
    <mergeCell ref="E36:I36"/>
    <mergeCell ref="B34:C34"/>
    <mergeCell ref="C70:D70"/>
    <mergeCell ref="E70:I70"/>
    <mergeCell ref="B54:H54"/>
    <mergeCell ref="F59:G59"/>
    <mergeCell ref="C58:D58"/>
    <mergeCell ref="D50:E50"/>
    <mergeCell ref="D51:E51"/>
    <mergeCell ref="D52:E52"/>
    <mergeCell ref="D43:E43"/>
    <mergeCell ref="D44:E44"/>
    <mergeCell ref="D45:E45"/>
    <mergeCell ref="D46:E46"/>
    <mergeCell ref="D47:E47"/>
    <mergeCell ref="D38:E38"/>
    <mergeCell ref="D39:E39"/>
    <mergeCell ref="D40:E40"/>
    <mergeCell ref="D41:E41"/>
    <mergeCell ref="D42:E42"/>
    <mergeCell ref="B38:C38"/>
    <mergeCell ref="H91:I91"/>
    <mergeCell ref="F91:G91"/>
    <mergeCell ref="H92:I92"/>
    <mergeCell ref="C92:E92"/>
    <mergeCell ref="F92:G92"/>
    <mergeCell ref="C56:D56"/>
    <mergeCell ref="E56:I56"/>
    <mergeCell ref="F68:G68"/>
    <mergeCell ref="H59:I59"/>
    <mergeCell ref="H66:I66"/>
    <mergeCell ref="H68:I68"/>
    <mergeCell ref="C68:D68"/>
    <mergeCell ref="C60:D60"/>
    <mergeCell ref="C62:D62"/>
    <mergeCell ref="H61:I61"/>
    <mergeCell ref="F61:G61"/>
    <mergeCell ref="C64:D64"/>
    <mergeCell ref="E64:I64"/>
    <mergeCell ref="C66:D66"/>
    <mergeCell ref="F66:G66"/>
    <mergeCell ref="C86:I86"/>
    <mergeCell ref="C87:I88"/>
    <mergeCell ref="D76:E76"/>
    <mergeCell ref="C89:I90"/>
    <mergeCell ref="B44:C44"/>
    <mergeCell ref="B45:C45"/>
    <mergeCell ref="B46:C46"/>
    <mergeCell ref="B47:C47"/>
    <mergeCell ref="B48:C48"/>
    <mergeCell ref="B49:C49"/>
    <mergeCell ref="B50:C50"/>
    <mergeCell ref="B51:C51"/>
    <mergeCell ref="C91:E91"/>
    <mergeCell ref="B89:B90"/>
    <mergeCell ref="B79:I81"/>
    <mergeCell ref="B87:B88"/>
    <mergeCell ref="C82:D82"/>
    <mergeCell ref="B76:C76"/>
    <mergeCell ref="C83:I83"/>
    <mergeCell ref="C84:I84"/>
    <mergeCell ref="C85:I85"/>
    <mergeCell ref="F76:G76"/>
    <mergeCell ref="H76:I76"/>
    <mergeCell ref="C78:D78"/>
  </mergeCells>
  <conditionalFormatting sqref="C20:C25 C83 C13:C16 H13:H15">
    <cfRule type="expression" dxfId="32" priority="114">
      <formula>ISBLANK(C13)</formula>
    </cfRule>
  </conditionalFormatting>
  <conditionalFormatting sqref="C26">
    <cfRule type="expression" dxfId="31" priority="105">
      <formula>$C$25="Other"</formula>
    </cfRule>
  </conditionalFormatting>
  <conditionalFormatting sqref="D34:I34">
    <cfRule type="expression" dxfId="30" priority="104">
      <formula>ISBLANK($D$34)</formula>
    </cfRule>
  </conditionalFormatting>
  <conditionalFormatting sqref="C85">
    <cfRule type="expression" dxfId="29" priority="101">
      <formula>ISBLANK(C85)</formula>
    </cfRule>
  </conditionalFormatting>
  <conditionalFormatting sqref="C84">
    <cfRule type="expression" dxfId="28" priority="103">
      <formula>ISBLANK(C84)</formula>
    </cfRule>
  </conditionalFormatting>
  <conditionalFormatting sqref="H68:I68">
    <cfRule type="expression" dxfId="27" priority="96">
      <formula>$C$68="no"</formula>
    </cfRule>
  </conditionalFormatting>
  <conditionalFormatting sqref="I30">
    <cfRule type="expression" priority="117">
      <formula>$I$30=""</formula>
    </cfRule>
    <cfRule type="expression" dxfId="26" priority="118">
      <formula>I30&gt;=C30</formula>
    </cfRule>
  </conditionalFormatting>
  <conditionalFormatting sqref="C28">
    <cfRule type="expression" dxfId="25" priority="90">
      <formula>ISBLANK(C28)</formula>
    </cfRule>
  </conditionalFormatting>
  <conditionalFormatting sqref="C87">
    <cfRule type="expression" dxfId="24" priority="76">
      <formula>ISBLANK(C87)</formula>
    </cfRule>
  </conditionalFormatting>
  <conditionalFormatting sqref="C91">
    <cfRule type="expression" dxfId="23" priority="74">
      <formula>ISBLANK(C91)</formula>
    </cfRule>
  </conditionalFormatting>
  <conditionalFormatting sqref="C89">
    <cfRule type="expression" dxfId="22" priority="72">
      <formula>ISBLANK(C89)</formula>
    </cfRule>
  </conditionalFormatting>
  <conditionalFormatting sqref="C92">
    <cfRule type="expression" dxfId="21" priority="69">
      <formula>ISBLANK(C92)</formula>
    </cfRule>
  </conditionalFormatting>
  <conditionalFormatting sqref="H92">
    <cfRule type="expression" dxfId="20" priority="67">
      <formula>ISBLANK(H92)</formula>
    </cfRule>
  </conditionalFormatting>
  <conditionalFormatting sqref="H61:I61">
    <cfRule type="expression" dxfId="19" priority="3">
      <formula>$C$62="no"</formula>
    </cfRule>
  </conditionalFormatting>
  <dataValidations count="8">
    <dataValidation type="list" allowBlank="1" showInputMessage="1" showErrorMessage="1" sqref="C25" xr:uid="{00000000-0002-0000-0100-000000000000}">
      <formula1>"MTDC, TDC, Other"</formula1>
    </dataValidation>
    <dataValidation type="list" allowBlank="1" showInputMessage="1" showErrorMessage="1" sqref="C62 C68 D76:E76 C16 H16" xr:uid="{00000000-0002-0000-0100-000001000000}">
      <formula1>"Yes, No"</formula1>
    </dataValidation>
    <dataValidation type="list" allowBlank="1" showInputMessage="1" showErrorMessage="1" sqref="E60 C60" xr:uid="{00000000-0002-0000-0100-000002000000}">
      <formula1>"Wet Lab, Dry Lab"</formula1>
    </dataValidation>
    <dataValidation type="list" allowBlank="1" showInputMessage="1" showErrorMessage="1" sqref="H13:I13" xr:uid="{00000000-0002-0000-0100-000003000000}">
      <formula1>"Initial, Competing Renewal, Supplement, Continuation"</formula1>
    </dataValidation>
    <dataValidation type="date" operator="greaterThanOrEqual" allowBlank="1" showInputMessage="1" showErrorMessage="1" sqref="C21" xr:uid="{00000000-0002-0000-0100-000004000000}">
      <formula1>TODAY()</formula1>
    </dataValidation>
    <dataValidation type="custom" allowBlank="1" showInputMessage="1" showErrorMessage="1" error="Total Direct Cost should be greater than or equal to Modified Total Direct Cost" sqref="C23" xr:uid="{00000000-0002-0000-0100-000005000000}">
      <formula1>C23&gt;=C22</formula1>
    </dataValidation>
    <dataValidation type="date" operator="greaterThanOrEqual" allowBlank="1" showInputMessage="1" showErrorMessage="1" sqref="C20" xr:uid="{00000000-0002-0000-0100-000006000000}">
      <formula1>7/1/2021</formula1>
    </dataValidation>
    <dataValidation type="list" allowBlank="1" showInputMessage="1" showErrorMessage="1" sqref="C15:D16" xr:uid="{58F18AAA-1BAE-4751-98EA-ABF07D41227D}">
      <formula1>"Foundation/Not-for-Profit, Industry"</formula1>
    </dataValidation>
  </dataValidations>
  <hyperlinks>
    <hyperlink ref="C32:G32" location="'Budget Calculator'!A1" display="Go to Low IDC Budget Calculator" xr:uid="{00000000-0004-0000-0100-000000000000}"/>
  </hyperlinks>
  <pageMargins left="0.25" right="0.25" top="0.75" bottom="0.75" header="0.3" footer="0.3"/>
  <pageSetup scale="46" orientation="portrait" r:id="rId1"/>
  <extLst>
    <ext xmlns:x14="http://schemas.microsoft.com/office/spreadsheetml/2009/9/main" uri="{78C0D931-6437-407d-A8EE-F0AAD7539E65}">
      <x14:conditionalFormattings>
        <x14:conditionalFormatting xmlns:xm="http://schemas.microsoft.com/office/excel/2006/main">
          <x14:cfRule type="expression" priority="119" id="{82570CAD-4DD1-4D61-9CEE-DD9F2A47E0D0}">
            <xm:f>$D$34=Variables!$B$15</xm:f>
            <x14:dxf>
              <fill>
                <patternFill>
                  <bgColor theme="5" tint="0.79998168889431442"/>
                </patternFill>
              </fill>
            </x14:dxf>
          </x14:cfRule>
          <x14:cfRule type="expression" priority="120" id="{BBF48F0C-4243-4E81-9D3D-56C5BCCEEEA5}">
            <xm:f>$D$34=Variables!$B$14</xm:f>
            <x14:dxf>
              <fill>
                <patternFill>
                  <bgColor theme="5" tint="0.79998168889431442"/>
                </patternFill>
              </fill>
            </x14:dxf>
          </x14:cfRule>
          <xm:sqref>C73:D73 F73 H76 D76</xm:sqref>
        </x14:conditionalFormatting>
        <x14:conditionalFormatting xmlns:xm="http://schemas.microsoft.com/office/excel/2006/main">
          <x14:cfRule type="expression" priority="123" id="{D499D339-C9E1-4CEC-B5F5-FB0BF81D0D8F}">
            <xm:f>$D$34=Variables!$B$15</xm:f>
            <x14:dxf>
              <fill>
                <patternFill>
                  <bgColor theme="5" tint="0.79998168889431442"/>
                </patternFill>
              </fill>
            </x14:dxf>
          </x14:cfRule>
          <xm:sqref>C58:D58 C60:D60 C62:D62 C66:D66 C68:D68 F39:H39 F42:H53 B39:B41 D39:D53</xm:sqref>
        </x14:conditionalFormatting>
        <x14:conditionalFormatting xmlns:xm="http://schemas.microsoft.com/office/excel/2006/main">
          <x14:cfRule type="expression" priority="133" id="{D97AA3FB-993C-410C-BD7B-20CF59359B4B}">
            <xm:f>$D$34=Variables!$B$13</xm:f>
            <x14:dxf>
              <fill>
                <patternFill>
                  <bgColor theme="5" tint="0.79998168889431442"/>
                </patternFill>
              </fill>
            </x14:dxf>
          </x14:cfRule>
          <xm:sqref>C58:D58 C60:D60 C62:D62 C66:D66 C68:D68 F39:H39 F42:H53 B39:B41 D39:D53</xm:sqref>
        </x14:conditionalFormatting>
        <x14:conditionalFormatting xmlns:xm="http://schemas.microsoft.com/office/excel/2006/main">
          <x14:cfRule type="expression" priority="10" id="{BBBC6B34-52D6-4D34-AFA6-B2B8F1AF2DE7}">
            <xm:f>$D$34=Variables!$B$15</xm:f>
            <x14:dxf>
              <fill>
                <patternFill>
                  <bgColor theme="5" tint="0.79998168889431442"/>
                </patternFill>
              </fill>
            </x14:dxf>
          </x14:cfRule>
          <xm:sqref>B42:B53</xm:sqref>
        </x14:conditionalFormatting>
        <x14:conditionalFormatting xmlns:xm="http://schemas.microsoft.com/office/excel/2006/main">
          <x14:cfRule type="expression" priority="11" id="{352194F5-7D0A-44AC-8030-5792265C8F28}">
            <xm:f>$D$34=Variables!$B$13</xm:f>
            <x14:dxf>
              <fill>
                <patternFill>
                  <bgColor theme="5" tint="0.79998168889431442"/>
                </patternFill>
              </fill>
            </x14:dxf>
          </x14:cfRule>
          <xm:sqref>B42:B53</xm:sqref>
        </x14:conditionalFormatting>
        <x14:conditionalFormatting xmlns:xm="http://schemas.microsoft.com/office/excel/2006/main">
          <x14:cfRule type="expression" priority="8" id="{4F8420D3-4AB4-4775-9611-434FFAD2EC02}">
            <xm:f>$D$34=Variables!$B$15</xm:f>
            <x14:dxf>
              <fill>
                <patternFill>
                  <bgColor theme="5" tint="0.79998168889431442"/>
                </patternFill>
              </fill>
            </x14:dxf>
          </x14:cfRule>
          <xm:sqref>F40:H40</xm:sqref>
        </x14:conditionalFormatting>
        <x14:conditionalFormatting xmlns:xm="http://schemas.microsoft.com/office/excel/2006/main">
          <x14:cfRule type="expression" priority="9" id="{F4601D33-2195-46B9-94DD-67050D739BED}">
            <xm:f>$D$34=Variables!$B$13</xm:f>
            <x14:dxf>
              <fill>
                <patternFill>
                  <bgColor theme="5" tint="0.79998168889431442"/>
                </patternFill>
              </fill>
            </x14:dxf>
          </x14:cfRule>
          <xm:sqref>F40:H40</xm:sqref>
        </x14:conditionalFormatting>
        <x14:conditionalFormatting xmlns:xm="http://schemas.microsoft.com/office/excel/2006/main">
          <x14:cfRule type="expression" priority="6" id="{4E8E065D-99F1-4869-99CD-746519F74ADA}">
            <xm:f>$D$34=Variables!$B$15</xm:f>
            <x14:dxf>
              <fill>
                <patternFill>
                  <bgColor theme="5" tint="0.79998168889431442"/>
                </patternFill>
              </fill>
            </x14:dxf>
          </x14:cfRule>
          <xm:sqref>F41:H41</xm:sqref>
        </x14:conditionalFormatting>
        <x14:conditionalFormatting xmlns:xm="http://schemas.microsoft.com/office/excel/2006/main">
          <x14:cfRule type="expression" priority="7" id="{778A4CD5-9FEB-4168-99CF-2D3470C55686}">
            <xm:f>$D$34=Variables!$B$13</xm:f>
            <x14:dxf>
              <fill>
                <patternFill>
                  <bgColor theme="5" tint="0.79998168889431442"/>
                </patternFill>
              </fill>
            </x14:dxf>
          </x14:cfRule>
          <xm:sqref>F41:H41</xm:sqref>
        </x14:conditionalFormatting>
        <x14:conditionalFormatting xmlns:xm="http://schemas.microsoft.com/office/excel/2006/main">
          <x14:cfRule type="expression" priority="1" id="{2AC5E054-8789-4909-8867-EDC19D333326}">
            <xm:f>$D$34=Variables!$B$15</xm:f>
            <x14:dxf>
              <fill>
                <patternFill>
                  <bgColor theme="5" tint="0.79998168889431442"/>
                </patternFill>
              </fill>
            </x14:dxf>
          </x14:cfRule>
          <x14:cfRule type="expression" priority="2" id="{C3EC364A-E200-41DB-B887-359956277D5C}">
            <xm:f>$D$34=Variables!$B$14</xm:f>
            <x14:dxf>
              <fill>
                <patternFill>
                  <bgColor theme="5" tint="0.79998168889431442"/>
                </patternFill>
              </fill>
            </x14:dxf>
          </x14:cfRule>
          <xm:sqref>I73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2A2BA3DA-9F21-420F-B10C-698E6E57B268}">
          <x14:formula1>
            <xm:f>Variables!$G$2:$G$6</xm:f>
          </x14:formula1>
          <xm:sqref>G39:G53</xm:sqref>
        </x14:dataValidation>
        <x14:dataValidation type="list" allowBlank="1" showInputMessage="1" showErrorMessage="1" xr:uid="{00000000-0002-0000-0100-000008000000}">
          <x14:formula1>
            <xm:f>Variables!$B$12:$B$15</xm:f>
          </x14:formula1>
          <xm:sqref>D34:I34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1"/>
  <sheetViews>
    <sheetView tabSelected="1" workbookViewId="0">
      <selection activeCell="B20" sqref="B20:F20"/>
    </sheetView>
  </sheetViews>
  <sheetFormatPr defaultColWidth="9.1796875" defaultRowHeight="14.5" x14ac:dyDescent="0.35"/>
  <cols>
    <col min="1" max="1" width="44.453125" style="51" bestFit="1" customWidth="1"/>
    <col min="2" max="2" width="13.1796875" style="51" customWidth="1"/>
    <col min="3" max="3" width="3" style="51" customWidth="1"/>
    <col min="4" max="4" width="13.1796875" style="51" customWidth="1"/>
    <col min="5" max="5" width="20.26953125" style="51" bestFit="1" customWidth="1"/>
    <col min="6" max="6" width="17.7265625" style="51" bestFit="1" customWidth="1"/>
    <col min="7" max="7" width="12.81640625" style="51" customWidth="1"/>
    <col min="8" max="8" width="19.54296875" style="51" bestFit="1" customWidth="1"/>
    <col min="9" max="9" width="9.1796875" style="51"/>
    <col min="10" max="10" width="12.54296875" style="51" bestFit="1" customWidth="1"/>
    <col min="11" max="11" width="11" style="51" bestFit="1" customWidth="1"/>
    <col min="12" max="12" width="12" style="51" bestFit="1" customWidth="1"/>
    <col min="13" max="15" width="9.1796875" style="51"/>
    <col min="16" max="16" width="8.1796875" style="51" customWidth="1"/>
    <col min="17" max="16384" width="9.1796875" style="51"/>
  </cols>
  <sheetData>
    <row r="1" spans="1:16" x14ac:dyDescent="0.35">
      <c r="A1" s="357" t="s">
        <v>125</v>
      </c>
      <c r="B1" s="369" t="s">
        <v>109</v>
      </c>
      <c r="C1" s="369"/>
      <c r="D1" s="369"/>
      <c r="E1" s="369"/>
      <c r="F1" s="369"/>
      <c r="G1" s="369"/>
      <c r="H1" s="370"/>
      <c r="I1" s="61"/>
      <c r="J1" s="59"/>
      <c r="K1" s="59"/>
      <c r="L1" s="59"/>
      <c r="M1" s="59"/>
      <c r="N1" s="53"/>
      <c r="O1" s="53"/>
      <c r="P1" s="53"/>
    </row>
    <row r="2" spans="1:16" ht="15" thickBot="1" x14ac:dyDescent="0.4">
      <c r="A2" s="358"/>
      <c r="B2" s="371"/>
      <c r="C2" s="371"/>
      <c r="D2" s="371"/>
      <c r="E2" s="371"/>
      <c r="F2" s="371"/>
      <c r="G2" s="371"/>
      <c r="H2" s="372"/>
      <c r="I2" s="61"/>
      <c r="J2" s="59"/>
      <c r="K2" s="59"/>
      <c r="L2" s="59"/>
      <c r="M2" s="59"/>
      <c r="N2" s="53"/>
      <c r="O2" s="53"/>
      <c r="P2" s="53"/>
    </row>
    <row r="3" spans="1:16" s="49" customFormat="1" ht="15" thickBot="1" x14ac:dyDescent="0.4">
      <c r="A3" s="139"/>
      <c r="B3" s="140"/>
      <c r="C3" s="20"/>
      <c r="D3" s="21"/>
      <c r="E3" s="21"/>
      <c r="F3" s="21"/>
      <c r="G3" s="21"/>
      <c r="H3" s="30"/>
      <c r="I3" s="61"/>
      <c r="J3" s="59"/>
      <c r="K3" s="59"/>
      <c r="L3" s="59"/>
      <c r="M3" s="59"/>
      <c r="N3" s="50"/>
      <c r="O3" s="50"/>
      <c r="P3" s="50"/>
    </row>
    <row r="4" spans="1:16" x14ac:dyDescent="0.35">
      <c r="A4" s="137" t="s">
        <v>69</v>
      </c>
      <c r="B4" s="141">
        <f>Form!C22</f>
        <v>0</v>
      </c>
      <c r="C4" s="20"/>
      <c r="D4" s="24"/>
      <c r="E4" s="87"/>
      <c r="F4" s="88" t="s">
        <v>7</v>
      </c>
      <c r="G4" s="78">
        <f>Form!C20</f>
        <v>0</v>
      </c>
      <c r="H4" s="3"/>
      <c r="I4" s="62"/>
      <c r="J4" s="63"/>
      <c r="K4" s="63"/>
      <c r="L4" s="63"/>
      <c r="M4" s="63"/>
      <c r="N4" s="53"/>
      <c r="O4" s="53"/>
      <c r="P4" s="53"/>
    </row>
    <row r="5" spans="1:16" x14ac:dyDescent="0.35">
      <c r="A5" s="142" t="s">
        <v>70</v>
      </c>
      <c r="B5" s="143">
        <f>Form!C23</f>
        <v>0</v>
      </c>
      <c r="C5" s="20"/>
      <c r="D5" s="24"/>
      <c r="E5" s="89"/>
      <c r="F5" s="102" t="s">
        <v>8</v>
      </c>
      <c r="G5" s="10">
        <f>Form!C21</f>
        <v>0</v>
      </c>
      <c r="H5" s="25"/>
      <c r="I5" s="64"/>
      <c r="J5" s="65"/>
      <c r="K5" s="66"/>
      <c r="L5" s="66"/>
      <c r="M5" s="66"/>
      <c r="N5" s="53"/>
      <c r="O5" s="66"/>
      <c r="P5" s="53"/>
    </row>
    <row r="6" spans="1:16" x14ac:dyDescent="0.35">
      <c r="A6" s="144" t="s">
        <v>32</v>
      </c>
      <c r="B6" s="145">
        <f>Form!C24</f>
        <v>0</v>
      </c>
      <c r="C6" s="20"/>
      <c r="D6" s="24"/>
      <c r="E6" s="367" t="s">
        <v>45</v>
      </c>
      <c r="F6" s="368"/>
      <c r="G6" s="11">
        <f>Form!C4</f>
        <v>0</v>
      </c>
      <c r="H6" s="26"/>
      <c r="I6" s="62"/>
      <c r="J6" s="63"/>
      <c r="K6" s="63"/>
      <c r="L6" s="63"/>
      <c r="M6" s="63"/>
      <c r="N6" s="53"/>
      <c r="O6" s="67"/>
      <c r="P6" s="53"/>
    </row>
    <row r="7" spans="1:16" ht="15" thickBot="1" x14ac:dyDescent="0.4">
      <c r="A7" s="144" t="s">
        <v>126</v>
      </c>
      <c r="B7" s="143">
        <f>Form!C25</f>
        <v>0</v>
      </c>
      <c r="C7" s="20"/>
      <c r="D7" s="24"/>
      <c r="E7" s="365"/>
      <c r="F7" s="366"/>
      <c r="G7" s="12"/>
      <c r="H7" s="13"/>
      <c r="I7" s="53"/>
      <c r="J7" s="67"/>
      <c r="K7" s="53"/>
    </row>
    <row r="8" spans="1:16" ht="15" thickBot="1" x14ac:dyDescent="0.4">
      <c r="A8" s="146" t="s">
        <v>49</v>
      </c>
      <c r="B8" s="147">
        <f>Form!C26</f>
        <v>0</v>
      </c>
      <c r="C8" s="20"/>
      <c r="D8" s="74"/>
      <c r="E8" s="75"/>
      <c r="F8" s="75"/>
      <c r="G8" s="75"/>
      <c r="H8" s="79"/>
      <c r="I8" s="53"/>
      <c r="J8" s="67"/>
      <c r="K8" s="53"/>
    </row>
    <row r="9" spans="1:16" ht="15" thickBot="1" x14ac:dyDescent="0.4">
      <c r="A9" s="148" t="s">
        <v>43</v>
      </c>
      <c r="B9" s="149" t="s">
        <v>68</v>
      </c>
      <c r="C9" s="20"/>
      <c r="D9" s="21"/>
      <c r="E9" s="80"/>
      <c r="F9" s="24"/>
      <c r="G9" s="24"/>
      <c r="H9" s="81"/>
      <c r="I9" s="53"/>
      <c r="J9" s="67"/>
      <c r="K9" s="53"/>
    </row>
    <row r="10" spans="1:16" x14ac:dyDescent="0.35">
      <c r="A10" s="150"/>
      <c r="B10" s="151"/>
      <c r="C10" s="21"/>
      <c r="D10" s="74"/>
      <c r="E10" s="75"/>
      <c r="F10" s="75"/>
      <c r="G10" s="75"/>
      <c r="H10" s="79"/>
      <c r="I10" s="53"/>
      <c r="J10" s="67"/>
      <c r="K10" s="53"/>
    </row>
    <row r="11" spans="1:16" ht="15" thickBot="1" x14ac:dyDescent="0.4">
      <c r="A11" s="150"/>
      <c r="B11" s="151"/>
      <c r="C11" s="21"/>
      <c r="D11" s="21"/>
      <c r="E11" s="21"/>
      <c r="F11" s="21"/>
      <c r="G11" s="21"/>
      <c r="H11" s="30"/>
      <c r="I11" s="55"/>
      <c r="M11" s="50"/>
      <c r="N11" s="53"/>
      <c r="O11" s="67"/>
      <c r="P11" s="53"/>
    </row>
    <row r="12" spans="1:16" ht="15" thickBot="1" x14ac:dyDescent="0.4">
      <c r="A12" s="152" t="s">
        <v>4</v>
      </c>
      <c r="B12" s="153">
        <f>Form!C28</f>
        <v>0</v>
      </c>
      <c r="C12" s="24"/>
      <c r="D12" s="361" t="s">
        <v>73</v>
      </c>
      <c r="E12" s="362"/>
      <c r="F12" s="363"/>
      <c r="G12" s="359" t="e">
        <f>((B4)*Form!C1-SUM(Form!H20:I25))/(1+Form!C24)</f>
        <v>#VALUE!</v>
      </c>
      <c r="H12" s="360"/>
      <c r="I12" s="58"/>
      <c r="J12" s="50"/>
      <c r="K12" s="50"/>
      <c r="L12" s="50"/>
      <c r="M12" s="50"/>
      <c r="N12" s="53"/>
      <c r="O12" s="53"/>
      <c r="P12" s="53"/>
    </row>
    <row r="13" spans="1:16" ht="15" thickBot="1" x14ac:dyDescent="0.4">
      <c r="A13" s="152" t="s">
        <v>83</v>
      </c>
      <c r="B13" s="153">
        <f>SUM(Form!H21:I25)</f>
        <v>0</v>
      </c>
      <c r="C13" s="21"/>
      <c r="D13" s="361" t="s">
        <v>74</v>
      </c>
      <c r="E13" s="362"/>
      <c r="F13" s="363"/>
      <c r="G13" s="359" t="e">
        <f>((B4)*Form!C1-SUM(Form!H20:I25))/(1+Form!C24)</f>
        <v>#VALUE!</v>
      </c>
      <c r="H13" s="360"/>
      <c r="I13" s="55"/>
      <c r="M13" s="50"/>
      <c r="N13" s="53"/>
      <c r="O13" s="67"/>
      <c r="P13" s="53"/>
    </row>
    <row r="14" spans="1:16" ht="15" thickBot="1" x14ac:dyDescent="0.4">
      <c r="A14" s="154" t="s">
        <v>66</v>
      </c>
      <c r="B14" s="155" t="str">
        <f>Form!H28</f>
        <v>-</v>
      </c>
      <c r="C14" s="76"/>
      <c r="D14" s="364" t="s">
        <v>72</v>
      </c>
      <c r="E14" s="364"/>
      <c r="F14" s="364"/>
      <c r="G14" s="359" t="str">
        <f>B14</f>
        <v>-</v>
      </c>
      <c r="H14" s="360"/>
      <c r="I14" s="55"/>
      <c r="M14" s="50"/>
      <c r="N14" s="53"/>
      <c r="O14" s="67"/>
      <c r="P14" s="53"/>
    </row>
    <row r="15" spans="1:16" ht="15" thickBot="1" x14ac:dyDescent="0.4">
      <c r="A15" s="86"/>
      <c r="B15" s="24"/>
      <c r="C15" s="21"/>
      <c r="D15" s="90"/>
      <c r="E15" s="90"/>
      <c r="F15" s="90"/>
      <c r="G15" s="91"/>
      <c r="H15" s="92"/>
      <c r="I15" s="55"/>
      <c r="M15" s="50"/>
      <c r="N15" s="53"/>
      <c r="O15" s="67"/>
      <c r="P15" s="53"/>
    </row>
    <row r="16" spans="1:16" ht="15" thickBot="1" x14ac:dyDescent="0.4">
      <c r="A16" s="101" t="s">
        <v>10</v>
      </c>
      <c r="B16" s="15">
        <f>Form!I30</f>
        <v>0</v>
      </c>
      <c r="C16" s="21"/>
      <c r="D16" s="21"/>
      <c r="E16" s="21"/>
      <c r="F16" s="21"/>
      <c r="G16" s="21"/>
      <c r="H16" s="30"/>
      <c r="I16" s="55"/>
      <c r="M16" s="50"/>
      <c r="N16" s="53"/>
      <c r="O16" s="67"/>
      <c r="P16" s="53"/>
    </row>
    <row r="17" spans="1:16" ht="15" thickBot="1" x14ac:dyDescent="0.4">
      <c r="A17" s="86"/>
      <c r="B17" s="24"/>
      <c r="C17" s="21"/>
      <c r="D17" s="21"/>
      <c r="E17" s="21"/>
      <c r="F17" s="21"/>
      <c r="G17" s="21"/>
      <c r="H17" s="30"/>
      <c r="I17" s="55"/>
      <c r="M17" s="50"/>
      <c r="N17" s="53"/>
      <c r="O17" s="67"/>
      <c r="P17" s="53"/>
    </row>
    <row r="18" spans="1:16" ht="15" thickBot="1" x14ac:dyDescent="0.4">
      <c r="A18" s="43" t="s">
        <v>50</v>
      </c>
      <c r="B18" s="19" t="str">
        <f>Form!C30</f>
        <v>--</v>
      </c>
      <c r="C18" s="47"/>
      <c r="D18" s="24"/>
      <c r="E18" s="77"/>
      <c r="F18" s="77"/>
      <c r="G18" s="77"/>
      <c r="H18" s="81"/>
      <c r="I18" s="55"/>
      <c r="M18" s="50"/>
      <c r="N18" s="53"/>
      <c r="O18" s="53"/>
      <c r="P18" s="53"/>
    </row>
    <row r="19" spans="1:16" x14ac:dyDescent="0.35">
      <c r="A19" s="82"/>
      <c r="B19" s="24"/>
      <c r="C19" s="21"/>
      <c r="D19" s="21"/>
      <c r="E19" s="21"/>
      <c r="F19" s="21"/>
      <c r="G19" s="21"/>
      <c r="H19" s="33"/>
      <c r="I19" s="69"/>
      <c r="J19" s="70"/>
      <c r="K19" s="70"/>
      <c r="L19" s="71"/>
      <c r="M19" s="50"/>
      <c r="N19" s="53"/>
      <c r="O19" s="53"/>
      <c r="P19" s="53"/>
    </row>
    <row r="20" spans="1:16" ht="12.75" customHeight="1" x14ac:dyDescent="0.35">
      <c r="A20" s="32"/>
      <c r="B20" s="260" t="s">
        <v>71</v>
      </c>
      <c r="C20" s="260"/>
      <c r="D20" s="260"/>
      <c r="E20" s="260"/>
      <c r="F20" s="260"/>
      <c r="G20" s="22"/>
      <c r="H20" s="73"/>
      <c r="I20" s="55"/>
    </row>
    <row r="21" spans="1:16" ht="12.75" customHeight="1" thickBot="1" x14ac:dyDescent="0.4">
      <c r="A21" s="83"/>
      <c r="B21" s="84"/>
      <c r="C21" s="84"/>
      <c r="D21" s="84"/>
      <c r="E21" s="84"/>
      <c r="F21" s="84"/>
      <c r="G21" s="84"/>
      <c r="H21" s="85"/>
      <c r="I21" s="55"/>
    </row>
  </sheetData>
  <sheetProtection password="DF81" sheet="1" objects="1" scenarios="1"/>
  <protectedRanges>
    <protectedRange sqref="B4:B9" name="Award Info 1"/>
  </protectedRanges>
  <mergeCells count="11">
    <mergeCell ref="A1:A2"/>
    <mergeCell ref="G13:H13"/>
    <mergeCell ref="G14:H14"/>
    <mergeCell ref="B20:F20"/>
    <mergeCell ref="D13:F13"/>
    <mergeCell ref="D14:F14"/>
    <mergeCell ref="E7:F7"/>
    <mergeCell ref="E6:F6"/>
    <mergeCell ref="B1:H2"/>
    <mergeCell ref="D12:F12"/>
    <mergeCell ref="G12:H12"/>
  </mergeCells>
  <conditionalFormatting sqref="B4:B7 G4:G5">
    <cfRule type="expression" dxfId="6" priority="12">
      <formula>ISBLANK(B4)</formula>
    </cfRule>
  </conditionalFormatting>
  <conditionalFormatting sqref="G6">
    <cfRule type="expression" dxfId="5" priority="11">
      <formula>ISBLANK(G6)</formula>
    </cfRule>
  </conditionalFormatting>
  <conditionalFormatting sqref="B8">
    <cfRule type="expression" dxfId="4" priority="10">
      <formula>$B$7="Other"</formula>
    </cfRule>
  </conditionalFormatting>
  <conditionalFormatting sqref="B9">
    <cfRule type="expression" dxfId="3" priority="8">
      <formula>ISBLANK(B9)</formula>
    </cfRule>
  </conditionalFormatting>
  <conditionalFormatting sqref="B16">
    <cfRule type="expression" priority="13">
      <formula>$B$16=""</formula>
    </cfRule>
    <cfRule type="expression" dxfId="2" priority="14">
      <formula>B16&gt;=B18</formula>
    </cfRule>
  </conditionalFormatting>
  <conditionalFormatting sqref="B12">
    <cfRule type="expression" dxfId="1" priority="2">
      <formula>ISBLANK(B12)</formula>
    </cfRule>
  </conditionalFormatting>
  <conditionalFormatting sqref="B13">
    <cfRule type="expression" dxfId="0" priority="1">
      <formula>ISBLANK(B13)</formula>
    </cfRule>
  </conditionalFormatting>
  <dataValidations count="2">
    <dataValidation type="date" operator="greaterThanOrEqual" allowBlank="1" showInputMessage="1" showErrorMessage="1" sqref="G4:G5" xr:uid="{00000000-0002-0000-0200-000000000000}">
      <formula1>TODAY()</formula1>
    </dataValidation>
    <dataValidation type="list" allowBlank="1" showInputMessage="1" showErrorMessage="1" sqref="B9" xr:uid="{00000000-0002-0000-0200-000001000000}">
      <formula1>"Yes, No"</formula1>
    </dataValidation>
  </dataValidations>
  <hyperlinks>
    <hyperlink ref="B20:F20" location="Form!A1" display="Return to Form" xr:uid="{00000000-0004-0000-0200-000000000000}"/>
  </hyperlink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16"/>
  <sheetViews>
    <sheetView workbookViewId="0">
      <selection activeCell="B15" sqref="B15"/>
    </sheetView>
  </sheetViews>
  <sheetFormatPr defaultRowHeight="14.5" x14ac:dyDescent="0.35"/>
  <cols>
    <col min="2" max="2" width="95" bestFit="1" customWidth="1"/>
    <col min="3" max="3" width="14.26953125" bestFit="1" customWidth="1"/>
    <col min="4" max="4" width="9.1796875" style="39"/>
    <col min="5" max="5" width="48.453125" bestFit="1" customWidth="1"/>
    <col min="6" max="6" width="25.81640625" bestFit="1" customWidth="1"/>
    <col min="7" max="7" width="24.1796875" bestFit="1" customWidth="1"/>
    <col min="8" max="8" width="9.1796875" style="39"/>
  </cols>
  <sheetData>
    <row r="1" spans="2:8" x14ac:dyDescent="0.35">
      <c r="B1" t="s">
        <v>143</v>
      </c>
      <c r="C1" s="179">
        <v>1000000</v>
      </c>
      <c r="E1" s="191" t="s">
        <v>145</v>
      </c>
      <c r="F1" s="192" t="s">
        <v>146</v>
      </c>
      <c r="G1" s="193" t="s">
        <v>34</v>
      </c>
    </row>
    <row r="2" spans="2:8" ht="15.5" x14ac:dyDescent="0.35">
      <c r="B2" s="2" t="s">
        <v>44</v>
      </c>
      <c r="C2" s="180">
        <v>0.26</v>
      </c>
      <c r="D2" s="103"/>
      <c r="E2" s="194" t="s">
        <v>36</v>
      </c>
      <c r="F2" s="190" t="s">
        <v>144</v>
      </c>
      <c r="G2" s="195">
        <v>0.21199999999999999</v>
      </c>
    </row>
    <row r="3" spans="2:8" ht="15.5" x14ac:dyDescent="0.35">
      <c r="B3" s="2" t="s">
        <v>147</v>
      </c>
      <c r="C3" s="180">
        <v>0.15</v>
      </c>
      <c r="D3" s="103"/>
      <c r="E3" s="194" t="s">
        <v>152</v>
      </c>
      <c r="F3" s="190" t="s">
        <v>144</v>
      </c>
      <c r="G3" s="195">
        <v>0.40899999999999997</v>
      </c>
    </row>
    <row r="4" spans="2:8" ht="15.5" x14ac:dyDescent="0.35">
      <c r="B4" s="2" t="s">
        <v>148</v>
      </c>
      <c r="C4" s="180">
        <v>0.38</v>
      </c>
      <c r="D4" s="103"/>
      <c r="E4" s="194" t="s">
        <v>36</v>
      </c>
      <c r="F4" s="190" t="s">
        <v>151</v>
      </c>
      <c r="G4" s="195"/>
      <c r="H4" s="156"/>
    </row>
    <row r="5" spans="2:8" ht="15.5" x14ac:dyDescent="0.35">
      <c r="B5" s="2" t="s">
        <v>142</v>
      </c>
      <c r="C5" s="158">
        <v>0.72250000000000003</v>
      </c>
      <c r="E5" s="194" t="s">
        <v>152</v>
      </c>
      <c r="F5" s="190" t="s">
        <v>151</v>
      </c>
      <c r="G5" s="195"/>
      <c r="H5" s="156"/>
    </row>
    <row r="6" spans="2:8" ht="15" thickBot="1" x14ac:dyDescent="0.4">
      <c r="B6" s="2" t="s">
        <v>11</v>
      </c>
      <c r="C6" s="181">
        <v>220</v>
      </c>
      <c r="D6" s="183"/>
      <c r="E6" s="196"/>
      <c r="F6" s="197"/>
      <c r="G6" s="198"/>
    </row>
    <row r="7" spans="2:8" ht="15.5" x14ac:dyDescent="0.35">
      <c r="B7" s="2" t="s">
        <v>12</v>
      </c>
      <c r="C7" s="182">
        <v>100</v>
      </c>
      <c r="D7" s="183"/>
      <c r="E7" s="189"/>
      <c r="F7" s="189"/>
      <c r="G7" s="189"/>
    </row>
    <row r="8" spans="2:8" ht="15.5" x14ac:dyDescent="0.35">
      <c r="B8" s="2" t="s">
        <v>13</v>
      </c>
      <c r="C8" s="182">
        <v>50</v>
      </c>
      <c r="D8" s="183"/>
      <c r="E8" s="184"/>
      <c r="F8" s="185"/>
      <c r="G8" s="185"/>
    </row>
    <row r="9" spans="2:8" ht="15.5" x14ac:dyDescent="0.35">
      <c r="B9" s="2" t="s">
        <v>14</v>
      </c>
      <c r="C9" s="182">
        <v>2400</v>
      </c>
      <c r="E9" s="186"/>
      <c r="F9" s="187"/>
      <c r="G9" s="188"/>
    </row>
    <row r="10" spans="2:8" ht="15.5" x14ac:dyDescent="0.35">
      <c r="E10" s="186"/>
      <c r="F10" s="187"/>
      <c r="G10" s="188"/>
    </row>
    <row r="11" spans="2:8" ht="15.5" x14ac:dyDescent="0.35">
      <c r="B11" s="2" t="s">
        <v>93</v>
      </c>
      <c r="E11" s="186"/>
      <c r="F11" s="187"/>
      <c r="G11" s="188"/>
    </row>
    <row r="12" spans="2:8" ht="15.5" x14ac:dyDescent="0.35">
      <c r="B12" s="1"/>
      <c r="E12" s="186"/>
      <c r="F12" s="187"/>
      <c r="G12" s="188"/>
    </row>
    <row r="13" spans="2:8" ht="15.5" x14ac:dyDescent="0.35">
      <c r="B13" s="1" t="s">
        <v>112</v>
      </c>
      <c r="E13" s="186"/>
      <c r="F13" s="187"/>
      <c r="G13" s="188"/>
    </row>
    <row r="14" spans="2:8" ht="15.5" x14ac:dyDescent="0.35">
      <c r="B14" s="1" t="s">
        <v>113</v>
      </c>
      <c r="E14" s="186"/>
      <c r="F14" s="187"/>
      <c r="G14" s="188"/>
    </row>
    <row r="15" spans="2:8" ht="15.5" x14ac:dyDescent="0.35">
      <c r="B15" s="1" t="s">
        <v>114</v>
      </c>
      <c r="E15" s="186"/>
      <c r="F15" s="187"/>
      <c r="G15" s="188"/>
    </row>
    <row r="16" spans="2:8" ht="15.5" x14ac:dyDescent="0.35">
      <c r="E16" s="186"/>
      <c r="F16" s="187"/>
      <c r="G16" s="188"/>
    </row>
  </sheetData>
  <sheetProtection password="DF81" sheet="1" objects="1" scenarios="1"/>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68" id="{01B25FDA-BF07-4518-B57F-9034500783A8}">
            <xm:f>Form!$D$34=$B$15</xm:f>
            <x14:dxf/>
          </x14:cfRule>
          <xm:sqref>C55:D55 H56 E92:G92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General Info and Definitions</vt:lpstr>
      <vt:lpstr>Form</vt:lpstr>
      <vt:lpstr>Budget Calculator</vt:lpstr>
      <vt:lpstr>Variables</vt:lpstr>
      <vt:lpstr>'Budget Calculator'!Print_Area</vt:lpstr>
    </vt:vector>
  </TitlesOfParts>
  <Company>HMS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Kimball, Brian Patrick</dc:creator>
  <cp:lastModifiedBy>Victoria</cp:lastModifiedBy>
  <cp:lastPrinted>2022-05-16T21:03:30Z</cp:lastPrinted>
  <dcterms:created xsi:type="dcterms:W3CDTF">2018-01-25T21:56:03Z</dcterms:created>
  <dcterms:modified xsi:type="dcterms:W3CDTF">2023-09-11T19:54:35Z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